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0890" activeTab="0"/>
  </bookViews>
  <sheets>
    <sheet name="Додаток" sheetId="1" r:id="rId1"/>
  </sheets>
  <definedNames>
    <definedName name="_xlnm.Print_Area" localSheetId="0">'Додаток'!$A$1:$L$168</definedName>
  </definedNames>
  <calcPr fullCalcOnLoad="1"/>
</workbook>
</file>

<file path=xl/sharedStrings.xml><?xml version="1.0" encoding="utf-8"?>
<sst xmlns="http://schemas.openxmlformats.org/spreadsheetml/2006/main" count="561" uniqueCount="202">
  <si>
    <t>Встановлена потужність, МВт</t>
  </si>
  <si>
    <t>Місце впровадження (поштова адреса, контактний телефон, електронна адреса)</t>
  </si>
  <si>
    <t>01</t>
  </si>
  <si>
    <t>02</t>
  </si>
  <si>
    <t>03</t>
  </si>
  <si>
    <t>04</t>
  </si>
  <si>
    <t>05</t>
  </si>
  <si>
    <t>06</t>
  </si>
  <si>
    <t>07</t>
  </si>
  <si>
    <t>08</t>
  </si>
  <si>
    <t>сонячні панелі</t>
  </si>
  <si>
    <t>сонячні колектори</t>
  </si>
  <si>
    <t>теплові насоси</t>
  </si>
  <si>
    <t>вітроенергетика</t>
  </si>
  <si>
    <t>гідроенергетика</t>
  </si>
  <si>
    <t>біогаз</t>
  </si>
  <si>
    <t>біопаливо</t>
  </si>
  <si>
    <t>торф</t>
  </si>
  <si>
    <t>Код джерела фінансування</t>
  </si>
  <si>
    <t>державний бюджет</t>
  </si>
  <si>
    <t>місцевий бюджет</t>
  </si>
  <si>
    <t>кошти підприємств</t>
  </si>
  <si>
    <t>інші джерела фінансування (інвестиції, кредити тощо)</t>
  </si>
  <si>
    <t>населення</t>
  </si>
  <si>
    <t>Код ВДЕ та альтернативних видів палива</t>
  </si>
  <si>
    <t>Найменування суб'єкта господарювання, що  планує використання ВДЕ та альтернативних видів палива</t>
  </si>
  <si>
    <t>електрична, МВт</t>
  </si>
  <si>
    <t>теплова, МВт</t>
  </si>
  <si>
    <t>Термін окупності, років</t>
  </si>
  <si>
    <t>Орієнтовна вартість в цінах 2017 року, тис. грн.</t>
  </si>
  <si>
    <t>Термін експлуатації обладнання згідно технічного паспорту, років</t>
  </si>
  <si>
    <t>** - в розрізі років ІІ етапу.</t>
  </si>
  <si>
    <t>* - вказати тип та марку обладнання, вид використовуваного палива;</t>
  </si>
  <si>
    <t>ДП "РИТМ"</t>
  </si>
  <si>
    <t>Дубровиця</t>
  </si>
  <si>
    <t>Здолбунівська гімназія</t>
  </si>
  <si>
    <t>1,  2</t>
  </si>
  <si>
    <t>КП "Здолбунівкоуненергія"</t>
  </si>
  <si>
    <t>Здолбунів</t>
  </si>
  <si>
    <t>Корець</t>
  </si>
  <si>
    <t>Відділ освіти Рівненської РДА</t>
  </si>
  <si>
    <t>Рівненський</t>
  </si>
  <si>
    <t>КЗ "Рівненський районний центр ПМСД"</t>
  </si>
  <si>
    <t>Обарівська АЗП\СМ</t>
  </si>
  <si>
    <t>Стрільська ЗОШ I-III ступенів</t>
  </si>
  <si>
    <t>Сарненський</t>
  </si>
  <si>
    <t>Довжанська ЗОШ I-III ступенів</t>
  </si>
  <si>
    <t>АЗПСМ Ясногірської дільниці</t>
  </si>
  <si>
    <t>ФАП с. Селище</t>
  </si>
  <si>
    <t>Селищанська ЗОШ I-II ступенів</t>
  </si>
  <si>
    <t>Одринівська ЗОШ I-II ступенів</t>
  </si>
  <si>
    <t>Яринівська ЗОШ I-II ступенів</t>
  </si>
  <si>
    <t>АЗПСМ Тинненської дільниці</t>
  </si>
  <si>
    <t>КЗ "Рівненський обласний центр психічного здоров"я населення" РОР</t>
  </si>
  <si>
    <t>Заміна газових котлів на твердопаливні</t>
  </si>
  <si>
    <t>УОЗ ОДА</t>
  </si>
  <si>
    <t>ТОВ "Рівнетеплоенерго"</t>
  </si>
  <si>
    <t>2021-2025</t>
  </si>
  <si>
    <t>ДП "Комунсервіс Зоря"</t>
  </si>
  <si>
    <t>ДП "Комунсервіс зоря"</t>
  </si>
  <si>
    <t xml:space="preserve"> КЗ "Радивилівська дитяча школа мистецтв"</t>
  </si>
  <si>
    <t>10-15</t>
  </si>
  <si>
    <t>Радивилівський ДНЗ</t>
  </si>
  <si>
    <t>Рокитнівський район</t>
  </si>
  <si>
    <t>Немирівська ЗОШ</t>
  </si>
  <si>
    <t>Підзамчівська ЗОШ</t>
  </si>
  <si>
    <t>Дружбівський ДНЗ</t>
  </si>
  <si>
    <t>Дружбівська ЗОШ</t>
  </si>
  <si>
    <t>Башарівська ЗОШ</t>
  </si>
  <si>
    <t>2021 рік</t>
  </si>
  <si>
    <t>Разом за 2021 рік</t>
  </si>
  <si>
    <t>2022 рік</t>
  </si>
  <si>
    <t>сарненський</t>
  </si>
  <si>
    <t>Разом за 2022 рік</t>
  </si>
  <si>
    <t>2023 рік</t>
  </si>
  <si>
    <t>рівненський</t>
  </si>
  <si>
    <t>Разом за 2023 рік</t>
  </si>
  <si>
    <t>2024 рік</t>
  </si>
  <si>
    <t>Разом за 2024 рік</t>
  </si>
  <si>
    <t>2025 рік</t>
  </si>
  <si>
    <t>Разом за 2025 рік</t>
  </si>
  <si>
    <t>Всього за 2021-2025 роки</t>
  </si>
  <si>
    <t>ДП "Підприємство ДКВС України №46"</t>
  </si>
  <si>
    <t>ПП "Тепло-Енергія"</t>
  </si>
  <si>
    <t>Радивилівська отг</t>
  </si>
  <si>
    <t xml:space="preserve"> 03</t>
  </si>
  <si>
    <t>Торф'яна галузь</t>
  </si>
  <si>
    <t>Теплові насоси</t>
  </si>
  <si>
    <t>Біомаса</t>
  </si>
  <si>
    <t>Сонячні фотоелектричні системи</t>
  </si>
  <si>
    <t>1, 2</t>
  </si>
  <si>
    <t>X</t>
  </si>
  <si>
    <t>Х</t>
  </si>
  <si>
    <t>Секція С. Переробна промисловість.</t>
  </si>
  <si>
    <t>План щодо впровадження заходів з використання відновлювальних джерел енергії (ВДЕ) та альтернативних видів палива в 2021-2025 роках (ІІ етап)</t>
  </si>
  <si>
    <t xml:space="preserve">Назва секції за КВЕД ДК 009:2010: </t>
  </si>
  <si>
    <t>Встановлення твердопаливного котла Ретра 8М</t>
  </si>
  <si>
    <t>Заміна електричного опалення пічним</t>
  </si>
  <si>
    <t>Заміна газової котельні на модульну котельню на твердому паливі</t>
  </si>
  <si>
    <t>Заміна електричного опалення на твердопаливні котли</t>
  </si>
  <si>
    <t xml:space="preserve">Встановлення 2 теплових насосів </t>
  </si>
  <si>
    <t>Встановлення теплового насоса</t>
  </si>
  <si>
    <t>Встановлення теплових насосів в котельні</t>
  </si>
  <si>
    <t>с. Зоря, вул. Конституції, 34</t>
  </si>
  <si>
    <t>Встановлення сонячних батарей</t>
  </si>
  <si>
    <t>Встановлення теплових насосів повітря-повітря</t>
  </si>
  <si>
    <t>Встановлення сонячних колекторів для нагріву води</t>
  </si>
  <si>
    <t>Встановлення мережевої сонячної електростанції 30 кВт - Зелений тариф</t>
  </si>
  <si>
    <t>Встановлення мережевої сонячної електростанції 20 кВт - Зелений тариф</t>
  </si>
  <si>
    <t>Переведення котельні на альтернативні види палива: пелети</t>
  </si>
  <si>
    <t>Переведення котельні на АВП: торфобрикет, дрова</t>
  </si>
  <si>
    <t>Здолбунівська ЗОШ  І-ІІІ ступенів № 5</t>
  </si>
  <si>
    <t xml:space="preserve">Кунинська ЗОШ І-ІІ ступенів </t>
  </si>
  <si>
    <t xml:space="preserve">П’ятигірська ЗОШ І-ІІ ступенів </t>
  </si>
  <si>
    <t>Коротка характеристика ВДЕ та/чи альтернативних видів палива, що впроваджується*</t>
  </si>
  <si>
    <t xml:space="preserve">Рік впро-вадження </t>
  </si>
  <si>
    <t>Код джерела фінансу-вання</t>
  </si>
  <si>
    <t>Заміна фізично зношеного обладнання на сучасне, для роботи якого використовуються АВП (торф, дрова)</t>
  </si>
  <si>
    <t>Прийняті скорочення: ГВП - гаряче водопостачання,</t>
  </si>
  <si>
    <t>Установка теплоенергетична (УТ-800) призначена для системного ГВП, водяного опалення та забезпечення теплом технологічних процесів</t>
  </si>
  <si>
    <t>Установка теплоенергетична (УТ-250) призначена для системного ГВП, водяного опалення та забезпечення теплом технологічних процесів</t>
  </si>
  <si>
    <t>Установка теплоенергетична (УТ-1600) призначена для системного ГВП, водяного опалення та забезпечення теплом технологічних процесів</t>
  </si>
  <si>
    <t>КЗ "Рівненська центральна районна лікарня" (Рівненський р-н., смт Клевань, вул. Центральна, 1)</t>
  </si>
  <si>
    <t>Установка теплоенергетична (УТ-400) призначена для системного ГВП, водяного опалення та забезпечення теплом технологічних процесів</t>
  </si>
  <si>
    <t>Установка теплоенергетична (УТ-1600) призначена для системного ГВП, водяного опалення приміщень та забезпечення теплом технологічних процесів</t>
  </si>
  <si>
    <r>
      <t xml:space="preserve">Термін експлуатації обладнання згідно техпаспорту, </t>
    </r>
    <r>
      <rPr>
        <b/>
        <i/>
        <sz val="10"/>
        <rFont val="Times New Roman"/>
        <family val="1"/>
      </rPr>
      <t>років</t>
    </r>
  </si>
  <si>
    <t>Разом за секцією P</t>
  </si>
  <si>
    <t>Разом за секцією Q</t>
  </si>
  <si>
    <t>Разом за секцією R</t>
  </si>
  <si>
    <t>Разом за секцією C</t>
  </si>
  <si>
    <t>Разом за секцією D</t>
  </si>
  <si>
    <t>Разом за секцією E</t>
  </si>
  <si>
    <t>Разом за секцією D. Постачання електроенергії, газу, пари та кондиційованого повітря.</t>
  </si>
  <si>
    <t>Разом за секцією E. Водопостачання; каналізація, поводження з відходами</t>
  </si>
  <si>
    <t>Разом за секцією Q. Охорона здоров'я та надання соціальної допомоги</t>
  </si>
  <si>
    <t>Разом за секцією R. Мистецтво, спорт, розваги та відпочинок.</t>
  </si>
  <si>
    <t>Разом за секцією Р. Освіта</t>
  </si>
  <si>
    <r>
      <t xml:space="preserve">електрична, </t>
    </r>
    <r>
      <rPr>
        <b/>
        <i/>
        <sz val="10"/>
        <rFont val="Times New Roman"/>
        <family val="1"/>
      </rPr>
      <t>МВт</t>
    </r>
  </si>
  <si>
    <r>
      <t xml:space="preserve">Встановлена потужність, </t>
    </r>
    <r>
      <rPr>
        <b/>
        <i/>
        <sz val="10"/>
        <rFont val="Times New Roman"/>
        <family val="1"/>
      </rPr>
      <t>МВт</t>
    </r>
  </si>
  <si>
    <r>
      <t xml:space="preserve">теплова, </t>
    </r>
    <r>
      <rPr>
        <b/>
        <i/>
        <sz val="10"/>
        <rFont val="Times New Roman"/>
        <family val="1"/>
      </rPr>
      <t>МВт</t>
    </r>
  </si>
  <si>
    <r>
      <t xml:space="preserve">Орієнтовна вартість в цінах 2017 року, </t>
    </r>
    <r>
      <rPr>
        <b/>
        <i/>
        <sz val="10"/>
        <rFont val="Times New Roman"/>
        <family val="1"/>
      </rPr>
      <t>тис. гривень</t>
    </r>
  </si>
  <si>
    <t>№</t>
  </si>
  <si>
    <t>Секція Р за КВЕД ДК 009:2010: Освіта</t>
  </si>
  <si>
    <t xml:space="preserve">Олександрійська ЗОШ І-ІІІ ст.,                            (0362) 63-41-28, viddilosvityrda@ukr.net
</t>
  </si>
  <si>
    <r>
      <t>Сарненський район, с. Стрільськ, вул. Лук</t>
    </r>
    <r>
      <rPr>
        <sz val="11"/>
        <rFont val="Calibri"/>
        <family val="2"/>
      </rPr>
      <t>’</t>
    </r>
    <r>
      <rPr>
        <sz val="11"/>
        <rFont val="Times New Roman"/>
        <family val="1"/>
      </rPr>
      <t>янова, 7; тел. (0362) 9-52-25</t>
    </r>
  </si>
  <si>
    <t>Сарненський район, с. Ясногірка, вул. Заводська, 7а</t>
  </si>
  <si>
    <t>Сарненський район, с. Довге,                                               вул. Центральна, 76 а;                                                            тел. (0362) 7-11-06</t>
  </si>
  <si>
    <r>
      <t xml:space="preserve">План щодо впровадження заходів з використання відновлювальних джерел енергії (ВДЕ) та альтернативних видів палива в 2021 </t>
    </r>
    <r>
      <rPr>
        <b/>
        <sz val="11"/>
        <rFont val="Calibri"/>
        <family val="2"/>
      </rPr>
      <t>−</t>
    </r>
    <r>
      <rPr>
        <b/>
        <sz val="9.35"/>
        <rFont val="Times New Roman"/>
        <family val="1"/>
      </rPr>
      <t xml:space="preserve"> </t>
    </r>
    <r>
      <rPr>
        <b/>
        <sz val="11"/>
        <rFont val="Times New Roman"/>
        <family val="1"/>
      </rPr>
      <t>2025 роках (ІІ етап)**</t>
    </r>
  </si>
  <si>
    <t>Секція Q за КВЕД ДК 009:2010: Охорона здоров'я та надання соціальної допомоги</t>
  </si>
  <si>
    <t>Секція R за КВЕД ДК 009:2010: Мистецтво, спорт, розваги та відпочинок</t>
  </si>
  <si>
    <t>Сарненський район, с. Селище,  вул. 40-річчя Перемоги, 3;
тел. (0362) 5-52-42</t>
  </si>
  <si>
    <t>Сарненський район, с. Селище,                                                     вул. Лесі Українки, 8</t>
  </si>
  <si>
    <t>Сарненський район, с. Одринки,                                 вул. Шкільна, 11; тел. (0362) 4-64-15</t>
  </si>
  <si>
    <t>Сарненський район, с. Яринівка,                                   вул. Шевченка, 1; тел. (0362) 2-30-02</t>
  </si>
  <si>
    <t>Відділення у м. Дубно,                                вул. Т.Бульби, 3, тел. 62-83-03, katya180786@ukr.net</t>
  </si>
  <si>
    <t>Сарненський район, с. Тинне,                                    вул. Українська, 31</t>
  </si>
  <si>
    <t>м. Здолбунів, вул. Незалежності, 15</t>
  </si>
  <si>
    <t>Публічно-шкільна бібліотека                           с. Щекичин</t>
  </si>
  <si>
    <t>Публічно-шкільна бібліотека                      с. Самостріли</t>
  </si>
  <si>
    <t>Корецький район, с. Щекичин                                    вул. Центральна, 40а</t>
  </si>
  <si>
    <t>Корецький район, с.Самостріли                  вул. Центральна, 6</t>
  </si>
  <si>
    <t>Секція С за КВЕД ДК 009:2010: Переробна промисловість</t>
  </si>
  <si>
    <t>Встановлення теплових насосів повітря - повітря</t>
  </si>
  <si>
    <t>Публічна бібліотека с. Великі Межирічі</t>
  </si>
  <si>
    <t>Публічно - шкільна бібліотека с.М.Совпа</t>
  </si>
  <si>
    <t>м. Здолбунів, вул. Міцкевича, 35</t>
  </si>
  <si>
    <t>Корецький район, с. М. Совпа, вул. Набережна, 11 а</t>
  </si>
  <si>
    <t>Корецький район, с. Великі Межирічі, вул. 1 Травня, 1 а</t>
  </si>
  <si>
    <t>м. Дубровиця вул. Завокзальна, 14, тел. (03658) 2-03-33</t>
  </si>
  <si>
    <t>Корецький район, с. Крилів                                 вул. Камінського, 87</t>
  </si>
  <si>
    <t xml:space="preserve">Здолбунівський  р-н, с. Кунин, вул. Травнева, 2 а </t>
  </si>
  <si>
    <t>Клуб с. Старий Корець</t>
  </si>
  <si>
    <t>Корецький район, с. Старий Корець, вул. Миру, 25</t>
  </si>
  <si>
    <t>Публічно - шкільна бібліотека с. Крилів</t>
  </si>
  <si>
    <t xml:space="preserve">Здолбунівський  р-н, с. П’ятигори,
 вул. Центральна, 1 </t>
  </si>
  <si>
    <t>Корецький район, с. Великі Межирічі, вул. Шкільна, 58</t>
  </si>
  <si>
    <t>Будинок культури                                                      с. Великі Межирічі</t>
  </si>
  <si>
    <t>НВК "Оженинська ЗОШ І-ІІІ ст. (ліцей) - ДНЗ (ясла-садок)                                              ім. Т. Г. Шевченка (Острозький                   р-н, с. Оженин, вул. Заводська, 4 а)</t>
  </si>
  <si>
    <t>НВК "Тесівська ЗОШ І-ІІ  ст. -дитячий садок" (Острозький р-н,                                с. Тесів, вул. Набережна, 1)</t>
  </si>
  <si>
    <t>Котельня по вул. Кн.Володимира,                           75-б, м. Рівне (м. Рівне,                                   вул. Д. Галицького, 27, 64-26-69, rivneteploenergo@gmail.com)</t>
  </si>
  <si>
    <t>Встановлення сучасних водогрійних твердопаливних котлів встановленою потужністю 24 Гкал/г</t>
  </si>
  <si>
    <t>Секція D за КВЕД ДК 009:2010: Постачання електроенергії, газу, пари та кондиційованого повітря</t>
  </si>
  <si>
    <t>КЗ " Березнівська центральна районна лікарня" (Березнівський р-н, м. Березне, вул. Київська, 19)</t>
  </si>
  <si>
    <t>КЗ "Дядьковицька районна лікарня                                                                № 2" (Рівненський р-н,                              с. Дядьковичі, вул. Козацький шлях, 107)</t>
  </si>
  <si>
    <t>КЗ "Олександрійська районна лікарня" (Рівненський р-н,                                с. Олександрія, вул. Т. Грицюка, 1)</t>
  </si>
  <si>
    <t>Демидівський районний будинок культури (Демидівський р-н,                                         смт Демидівка,                                                   вул. Б. Хмельницького, 12)</t>
  </si>
  <si>
    <t>кот. Фабрична, 1, м. Здолбунів</t>
  </si>
  <si>
    <t>Разом за галуззю біомаса</t>
  </si>
  <si>
    <t>Разом за торф'яною галуззю</t>
  </si>
  <si>
    <t>Разом за галуззю теплові насоси</t>
  </si>
  <si>
    <t>Разом за галуззю сонячні фотоелектричні системи</t>
  </si>
  <si>
    <t>Секція Е за КВЕД ДК 009:2010: Водопостачання; каналізація, поводження з відходами</t>
  </si>
  <si>
    <t>Радивилівський район,                            м. Радивилів, вул. Кременецька, 66; (03633)43143; rad_DNZ_SONECHKO_1@ukr.net</t>
  </si>
  <si>
    <t>Радивилівський район,                                м. Радивилів, вул. Паркова, 3; rad_bsh@ukr.net</t>
  </si>
  <si>
    <t>Радивилівський район,                                    с. Немирівка, вул. Й. Петлюка, 1; (03633)28319; nemyrivka_shk@ukr.net</t>
  </si>
  <si>
    <t>Радивилівський район,                                   с. Підзамче, вул. Шкільна, 2; (096)9301973; pidzamche@ukr.net</t>
  </si>
  <si>
    <t>Радивилівський район, с. Дружба, вул. Героїв, 18 А; druzhbivskyy_dnz@ukr.net</t>
  </si>
  <si>
    <t>Радивилівський район, с. Дружба, вул. Шкільна, 1 б; (03633)28426; Druzba_shk@ukr.net</t>
  </si>
  <si>
    <t>ДП "Підприємство ДКВС України (№ 46)"</t>
  </si>
  <si>
    <t xml:space="preserve">34541 с. Катеринівка Сарненського району, (03655) 78-2-09 </t>
  </si>
  <si>
    <t>Радивилівський район,                                        с. Башарівка, вул. Набережна, 16 А; 0680005561; basharivka_shk@ukr.net</t>
  </si>
  <si>
    <t>Додаток 8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</si>
</sst>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0">
    <font>
      <sz val="10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0"/>
    </font>
    <font>
      <sz val="11"/>
      <name val="Calibri"/>
      <family val="2"/>
    </font>
    <font>
      <sz val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Calibri"/>
      <family val="2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 quotePrefix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6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6" fillId="32" borderId="0" xfId="0" applyFont="1" applyFill="1" applyBorder="1" applyAlignment="1">
      <alignment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177" fontId="4" fillId="32" borderId="13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/>
    </xf>
    <xf numFmtId="0" fontId="6" fillId="32" borderId="17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12" fillId="32" borderId="13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19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176" fontId="5" fillId="32" borderId="13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2" fontId="12" fillId="32" borderId="13" xfId="0" applyNumberFormat="1" applyFont="1" applyFill="1" applyBorder="1" applyAlignment="1">
      <alignment horizontal="center" vertical="center" wrapText="1"/>
    </xf>
    <xf numFmtId="176" fontId="4" fillId="32" borderId="13" xfId="0" applyNumberFormat="1" applyFont="1" applyFill="1" applyBorder="1" applyAlignment="1">
      <alignment horizontal="center" vertical="center" wrapText="1"/>
    </xf>
    <xf numFmtId="178" fontId="1" fillId="32" borderId="13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4" fillId="3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9"/>
  <sheetViews>
    <sheetView tabSelected="1" view="pageBreakPreview" zoomScale="85" zoomScaleNormal="40" zoomScaleSheetLayoutView="85" zoomScalePageLayoutView="0" workbookViewId="0" topLeftCell="A1">
      <selection activeCell="M5" sqref="M5"/>
    </sheetView>
  </sheetViews>
  <sheetFormatPr defaultColWidth="9.33203125" defaultRowHeight="12.75"/>
  <cols>
    <col min="1" max="1" width="3.83203125" style="1" customWidth="1"/>
    <col min="2" max="2" width="33.16015625" style="0" customWidth="1"/>
    <col min="3" max="3" width="12.16015625" style="9" customWidth="1"/>
    <col min="4" max="4" width="10.66015625" style="0" customWidth="1"/>
    <col min="5" max="5" width="36.33203125" style="0" customWidth="1"/>
    <col min="6" max="6" width="46.66015625" style="0" customWidth="1"/>
    <col min="7" max="7" width="12.5" style="0" customWidth="1"/>
    <col min="8" max="8" width="10.33203125" style="0" customWidth="1"/>
    <col min="9" max="9" width="15.33203125" style="0" customWidth="1"/>
    <col min="10" max="10" width="11" style="0" customWidth="1"/>
    <col min="11" max="11" width="16" style="0" customWidth="1"/>
    <col min="12" max="12" width="11.5" style="0" customWidth="1"/>
    <col min="13" max="13" width="33.33203125" style="6" customWidth="1"/>
    <col min="14" max="14" width="30.83203125" style="0" customWidth="1"/>
  </cols>
  <sheetData>
    <row r="2" spans="1:13" s="3" customFormat="1" ht="15.75">
      <c r="A2" s="19"/>
      <c r="C2" s="20"/>
      <c r="K2" s="21"/>
      <c r="L2" s="22" t="s">
        <v>201</v>
      </c>
      <c r="M2" s="23"/>
    </row>
    <row r="3" spans="1:12" ht="15.75" customHeight="1">
      <c r="A3" s="97" t="s">
        <v>147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5.5" customHeight="1">
      <c r="A4" s="92" t="s">
        <v>141</v>
      </c>
      <c r="B4" s="92" t="s">
        <v>25</v>
      </c>
      <c r="C4" s="98" t="s">
        <v>24</v>
      </c>
      <c r="D4" s="92" t="s">
        <v>115</v>
      </c>
      <c r="E4" s="92" t="s">
        <v>1</v>
      </c>
      <c r="F4" s="92" t="s">
        <v>114</v>
      </c>
      <c r="G4" s="92" t="s">
        <v>138</v>
      </c>
      <c r="H4" s="92"/>
      <c r="I4" s="92" t="s">
        <v>140</v>
      </c>
      <c r="J4" s="92" t="s">
        <v>28</v>
      </c>
      <c r="K4" s="92" t="s">
        <v>125</v>
      </c>
      <c r="L4" s="92" t="s">
        <v>116</v>
      </c>
    </row>
    <row r="5" spans="1:12" ht="53.25" customHeight="1">
      <c r="A5" s="92"/>
      <c r="B5" s="92"/>
      <c r="C5" s="98"/>
      <c r="D5" s="92"/>
      <c r="E5" s="92"/>
      <c r="F5" s="92"/>
      <c r="G5" s="27" t="s">
        <v>137</v>
      </c>
      <c r="H5" s="27" t="s">
        <v>139</v>
      </c>
      <c r="I5" s="92"/>
      <c r="J5" s="92"/>
      <c r="K5" s="92"/>
      <c r="L5" s="92"/>
    </row>
    <row r="6" spans="1:12" ht="13.5" customHeight="1">
      <c r="A6" s="26">
        <v>1</v>
      </c>
      <c r="B6" s="26">
        <v>2</v>
      </c>
      <c r="C6" s="28">
        <v>3</v>
      </c>
      <c r="D6" s="26">
        <v>4</v>
      </c>
      <c r="E6" s="26">
        <v>5</v>
      </c>
      <c r="F6" s="29">
        <v>6</v>
      </c>
      <c r="G6" s="29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</row>
    <row r="7" spans="1:13" s="31" customFormat="1" ht="15" customHeight="1">
      <c r="A7" s="93" t="s">
        <v>86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30"/>
    </row>
    <row r="8" spans="1:13" s="31" customFormat="1" ht="15" customHeight="1">
      <c r="A8" s="93" t="s">
        <v>69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30"/>
    </row>
    <row r="9" spans="1:13" s="31" customFormat="1" ht="15" customHeight="1">
      <c r="A9" s="93" t="s">
        <v>142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30"/>
    </row>
    <row r="10" spans="1:13" s="31" customFormat="1" ht="45" customHeight="1">
      <c r="A10" s="32">
        <v>1</v>
      </c>
      <c r="B10" s="33" t="s">
        <v>40</v>
      </c>
      <c r="C10" s="34" t="s">
        <v>9</v>
      </c>
      <c r="D10" s="35">
        <v>2021</v>
      </c>
      <c r="E10" s="32" t="s">
        <v>143</v>
      </c>
      <c r="F10" s="32" t="s">
        <v>110</v>
      </c>
      <c r="G10" s="32">
        <v>0.22</v>
      </c>
      <c r="H10" s="32">
        <v>0.4</v>
      </c>
      <c r="I10" s="32">
        <v>1179.667</v>
      </c>
      <c r="J10" s="32">
        <v>2.93</v>
      </c>
      <c r="K10" s="36">
        <v>20</v>
      </c>
      <c r="L10" s="36" t="s">
        <v>90</v>
      </c>
      <c r="M10" s="30" t="s">
        <v>41</v>
      </c>
    </row>
    <row r="11" spans="1:13" s="31" customFormat="1" ht="45" customHeight="1">
      <c r="A11" s="32">
        <v>2</v>
      </c>
      <c r="B11" s="33" t="s">
        <v>44</v>
      </c>
      <c r="C11" s="34" t="s">
        <v>9</v>
      </c>
      <c r="D11" s="35">
        <v>2021</v>
      </c>
      <c r="E11" s="32" t="s">
        <v>144</v>
      </c>
      <c r="F11" s="32" t="s">
        <v>117</v>
      </c>
      <c r="G11" s="32"/>
      <c r="H11" s="32">
        <v>0.2</v>
      </c>
      <c r="I11" s="32">
        <v>800</v>
      </c>
      <c r="J11" s="32">
        <v>19</v>
      </c>
      <c r="K11" s="36">
        <v>15</v>
      </c>
      <c r="L11" s="36">
        <v>2</v>
      </c>
      <c r="M11" s="30" t="s">
        <v>45</v>
      </c>
    </row>
    <row r="12" spans="1:13" s="31" customFormat="1" ht="15" customHeight="1">
      <c r="A12" s="80" t="s">
        <v>126</v>
      </c>
      <c r="B12" s="80"/>
      <c r="C12" s="80"/>
      <c r="D12" s="80"/>
      <c r="E12" s="80"/>
      <c r="F12" s="80"/>
      <c r="G12" s="37">
        <f>SUM(G10:G11)</f>
        <v>0.22</v>
      </c>
      <c r="H12" s="37">
        <f>SUM(H10:H11)</f>
        <v>0.6000000000000001</v>
      </c>
      <c r="I12" s="37">
        <f>SUM(I10:I11)</f>
        <v>1979.667</v>
      </c>
      <c r="J12" s="37" t="s">
        <v>91</v>
      </c>
      <c r="K12" s="37" t="s">
        <v>91</v>
      </c>
      <c r="L12" s="37" t="s">
        <v>91</v>
      </c>
      <c r="M12" s="30"/>
    </row>
    <row r="13" spans="1:13" s="31" customFormat="1" ht="15" customHeight="1">
      <c r="A13" s="80" t="s">
        <v>70</v>
      </c>
      <c r="B13" s="80"/>
      <c r="C13" s="80"/>
      <c r="D13" s="80"/>
      <c r="E13" s="80"/>
      <c r="F13" s="80"/>
      <c r="G13" s="37">
        <f>G12</f>
        <v>0.22</v>
      </c>
      <c r="H13" s="37">
        <f>H12</f>
        <v>0.6000000000000001</v>
      </c>
      <c r="I13" s="37">
        <f>I12</f>
        <v>1979.667</v>
      </c>
      <c r="J13" s="37" t="s">
        <v>91</v>
      </c>
      <c r="K13" s="37" t="s">
        <v>91</v>
      </c>
      <c r="L13" s="37" t="s">
        <v>91</v>
      </c>
      <c r="M13" s="30"/>
    </row>
    <row r="14" spans="1:12" ht="15" customHeight="1">
      <c r="A14" s="93" t="s">
        <v>71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15" customHeight="1">
      <c r="A15" s="93" t="s">
        <v>142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3" ht="45" customHeight="1">
      <c r="A16" s="32">
        <v>3</v>
      </c>
      <c r="B16" s="33" t="s">
        <v>46</v>
      </c>
      <c r="C16" s="34" t="s">
        <v>9</v>
      </c>
      <c r="D16" s="35">
        <v>2022</v>
      </c>
      <c r="E16" s="32" t="s">
        <v>146</v>
      </c>
      <c r="F16" s="32" t="s">
        <v>117</v>
      </c>
      <c r="G16" s="32"/>
      <c r="H16" s="32">
        <v>0.1</v>
      </c>
      <c r="I16" s="32">
        <v>600</v>
      </c>
      <c r="J16" s="32">
        <v>19</v>
      </c>
      <c r="K16" s="36">
        <v>15</v>
      </c>
      <c r="L16" s="36">
        <v>2</v>
      </c>
      <c r="M16" s="6" t="s">
        <v>72</v>
      </c>
    </row>
    <row r="17" spans="1:12" ht="15" customHeight="1">
      <c r="A17" s="80" t="s">
        <v>126</v>
      </c>
      <c r="B17" s="80"/>
      <c r="C17" s="80"/>
      <c r="D17" s="80"/>
      <c r="E17" s="80"/>
      <c r="F17" s="80"/>
      <c r="G17" s="37">
        <f>SUM(G16)</f>
        <v>0</v>
      </c>
      <c r="H17" s="37">
        <f>SUM(H16)</f>
        <v>0.1</v>
      </c>
      <c r="I17" s="37">
        <f>SUM(I16)</f>
        <v>600</v>
      </c>
      <c r="J17" s="37" t="s">
        <v>91</v>
      </c>
      <c r="K17" s="37" t="s">
        <v>91</v>
      </c>
      <c r="L17" s="37" t="s">
        <v>91</v>
      </c>
    </row>
    <row r="18" spans="1:12" ht="15" customHeight="1">
      <c r="A18" s="93" t="s">
        <v>148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3" ht="30" customHeight="1">
      <c r="A19" s="32">
        <v>4</v>
      </c>
      <c r="B19" s="33" t="s">
        <v>47</v>
      </c>
      <c r="C19" s="34" t="s">
        <v>9</v>
      </c>
      <c r="D19" s="35">
        <v>2022</v>
      </c>
      <c r="E19" s="32" t="s">
        <v>145</v>
      </c>
      <c r="F19" s="32" t="s">
        <v>99</v>
      </c>
      <c r="G19" s="32"/>
      <c r="H19" s="32">
        <v>0.1</v>
      </c>
      <c r="I19" s="32">
        <v>300</v>
      </c>
      <c r="J19" s="32">
        <v>7</v>
      </c>
      <c r="K19" s="36">
        <v>20</v>
      </c>
      <c r="L19" s="36">
        <v>2</v>
      </c>
      <c r="M19" s="6" t="s">
        <v>72</v>
      </c>
    </row>
    <row r="20" spans="1:12" ht="15" customHeight="1">
      <c r="A20" s="80" t="s">
        <v>127</v>
      </c>
      <c r="B20" s="80"/>
      <c r="C20" s="80"/>
      <c r="D20" s="80"/>
      <c r="E20" s="80"/>
      <c r="F20" s="80"/>
      <c r="G20" s="37">
        <f>SUM(G19)</f>
        <v>0</v>
      </c>
      <c r="H20" s="37">
        <f>SUM(H19)</f>
        <v>0.1</v>
      </c>
      <c r="I20" s="37">
        <f>SUM(I19)</f>
        <v>300</v>
      </c>
      <c r="J20" s="37" t="s">
        <v>91</v>
      </c>
      <c r="K20" s="37" t="s">
        <v>91</v>
      </c>
      <c r="L20" s="37" t="s">
        <v>91</v>
      </c>
    </row>
    <row r="21" spans="1:12" ht="15" customHeight="1">
      <c r="A21" s="80" t="s">
        <v>73</v>
      </c>
      <c r="B21" s="80"/>
      <c r="C21" s="80"/>
      <c r="D21" s="80"/>
      <c r="E21" s="80"/>
      <c r="F21" s="80"/>
      <c r="G21" s="37">
        <f>G20+G17</f>
        <v>0</v>
      </c>
      <c r="H21" s="37">
        <f>H20+H17</f>
        <v>0.2</v>
      </c>
      <c r="I21" s="37">
        <f>I20+I17</f>
        <v>900</v>
      </c>
      <c r="J21" s="37" t="s">
        <v>91</v>
      </c>
      <c r="K21" s="37" t="s">
        <v>91</v>
      </c>
      <c r="L21" s="37" t="s">
        <v>91</v>
      </c>
    </row>
    <row r="22" spans="1:13" s="31" customFormat="1" ht="15" customHeight="1">
      <c r="A22" s="93" t="s">
        <v>74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30"/>
    </row>
    <row r="23" spans="1:13" s="31" customFormat="1" ht="15" customHeight="1">
      <c r="A23" s="93" t="s">
        <v>142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30"/>
    </row>
    <row r="24" spans="1:13" s="31" customFormat="1" ht="45" customHeight="1">
      <c r="A24" s="32">
        <v>5</v>
      </c>
      <c r="B24" s="33" t="s">
        <v>49</v>
      </c>
      <c r="C24" s="34" t="s">
        <v>9</v>
      </c>
      <c r="D24" s="35">
        <v>2023</v>
      </c>
      <c r="E24" s="32" t="s">
        <v>150</v>
      </c>
      <c r="F24" s="32" t="s">
        <v>117</v>
      </c>
      <c r="G24" s="32"/>
      <c r="H24" s="32">
        <v>0.12</v>
      </c>
      <c r="I24" s="32">
        <v>600</v>
      </c>
      <c r="J24" s="32">
        <v>19</v>
      </c>
      <c r="K24" s="36">
        <v>15</v>
      </c>
      <c r="L24" s="36">
        <v>2</v>
      </c>
      <c r="M24" s="30" t="s">
        <v>72</v>
      </c>
    </row>
    <row r="25" spans="1:13" s="31" customFormat="1" ht="15" customHeight="1">
      <c r="A25" s="80" t="s">
        <v>126</v>
      </c>
      <c r="B25" s="80"/>
      <c r="C25" s="80"/>
      <c r="D25" s="80"/>
      <c r="E25" s="80"/>
      <c r="F25" s="80"/>
      <c r="G25" s="37">
        <f>SUM(G24)</f>
        <v>0</v>
      </c>
      <c r="H25" s="37">
        <f>SUM(H24)</f>
        <v>0.12</v>
      </c>
      <c r="I25" s="37">
        <f>SUM(I24)</f>
        <v>600</v>
      </c>
      <c r="J25" s="37" t="s">
        <v>91</v>
      </c>
      <c r="K25" s="37" t="s">
        <v>91</v>
      </c>
      <c r="L25" s="37" t="s">
        <v>91</v>
      </c>
      <c r="M25" s="30"/>
    </row>
    <row r="26" spans="1:13" s="31" customFormat="1" ht="15" customHeight="1">
      <c r="A26" s="93" t="s">
        <v>148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30"/>
    </row>
    <row r="27" spans="1:13" s="31" customFormat="1" ht="30" customHeight="1">
      <c r="A27" s="32">
        <v>6</v>
      </c>
      <c r="B27" s="33" t="s">
        <v>48</v>
      </c>
      <c r="C27" s="34" t="s">
        <v>9</v>
      </c>
      <c r="D27" s="35">
        <v>2023</v>
      </c>
      <c r="E27" s="32" t="s">
        <v>151</v>
      </c>
      <c r="F27" s="32" t="s">
        <v>97</v>
      </c>
      <c r="G27" s="32"/>
      <c r="H27" s="32">
        <v>0.0008</v>
      </c>
      <c r="I27" s="32">
        <v>15</v>
      </c>
      <c r="J27" s="32">
        <v>3</v>
      </c>
      <c r="K27" s="36"/>
      <c r="L27" s="36">
        <v>2</v>
      </c>
      <c r="M27" s="30" t="s">
        <v>72</v>
      </c>
    </row>
    <row r="28" spans="1:13" s="31" customFormat="1" ht="15" customHeight="1">
      <c r="A28" s="80" t="s">
        <v>127</v>
      </c>
      <c r="B28" s="80"/>
      <c r="C28" s="80"/>
      <c r="D28" s="80"/>
      <c r="E28" s="80"/>
      <c r="F28" s="80"/>
      <c r="G28" s="37">
        <f>SUM(G27)</f>
        <v>0</v>
      </c>
      <c r="H28" s="37">
        <f>SUM(H27)</f>
        <v>0.0008</v>
      </c>
      <c r="I28" s="37">
        <f>SUM(I27)</f>
        <v>15</v>
      </c>
      <c r="J28" s="37" t="s">
        <v>91</v>
      </c>
      <c r="K28" s="37" t="s">
        <v>91</v>
      </c>
      <c r="L28" s="37" t="s">
        <v>91</v>
      </c>
      <c r="M28" s="30"/>
    </row>
    <row r="29" spans="1:13" s="31" customFormat="1" ht="15" customHeight="1">
      <c r="A29" s="80" t="s">
        <v>76</v>
      </c>
      <c r="B29" s="80"/>
      <c r="C29" s="80"/>
      <c r="D29" s="80"/>
      <c r="E29" s="80"/>
      <c r="F29" s="80"/>
      <c r="G29" s="37">
        <f>G28+G25</f>
        <v>0</v>
      </c>
      <c r="H29" s="37">
        <f>H28+H25</f>
        <v>0.12079999999999999</v>
      </c>
      <c r="I29" s="37">
        <f>I28+I25</f>
        <v>615</v>
      </c>
      <c r="J29" s="37" t="s">
        <v>91</v>
      </c>
      <c r="K29" s="37" t="s">
        <v>91</v>
      </c>
      <c r="L29" s="37" t="s">
        <v>91</v>
      </c>
      <c r="M29" s="30"/>
    </row>
    <row r="30" spans="1:13" s="31" customFormat="1" ht="15" customHeight="1">
      <c r="A30" s="80" t="s">
        <v>77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30"/>
    </row>
    <row r="31" spans="1:13" s="31" customFormat="1" ht="15" customHeight="1">
      <c r="A31" s="93" t="s">
        <v>142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30"/>
    </row>
    <row r="32" spans="1:13" s="31" customFormat="1" ht="45" customHeight="1">
      <c r="A32" s="32">
        <v>7</v>
      </c>
      <c r="B32" s="33" t="s">
        <v>50</v>
      </c>
      <c r="C32" s="34" t="s">
        <v>9</v>
      </c>
      <c r="D32" s="35">
        <v>2024</v>
      </c>
      <c r="E32" s="32" t="s">
        <v>152</v>
      </c>
      <c r="F32" s="32" t="s">
        <v>117</v>
      </c>
      <c r="G32" s="32"/>
      <c r="H32" s="32">
        <v>0.15</v>
      </c>
      <c r="I32" s="32">
        <v>900</v>
      </c>
      <c r="J32" s="32">
        <v>19</v>
      </c>
      <c r="K32" s="36">
        <v>15</v>
      </c>
      <c r="L32" s="36">
        <v>2</v>
      </c>
      <c r="M32" s="38" t="s">
        <v>45</v>
      </c>
    </row>
    <row r="33" spans="1:13" s="31" customFormat="1" ht="15" customHeight="1">
      <c r="A33" s="80" t="s">
        <v>126</v>
      </c>
      <c r="B33" s="80"/>
      <c r="C33" s="80"/>
      <c r="D33" s="80"/>
      <c r="E33" s="80"/>
      <c r="F33" s="80"/>
      <c r="G33" s="37">
        <f>SUM(G32)</f>
        <v>0</v>
      </c>
      <c r="H33" s="37">
        <f>SUM(H32)</f>
        <v>0.15</v>
      </c>
      <c r="I33" s="37">
        <f>SUM(I32)</f>
        <v>900</v>
      </c>
      <c r="J33" s="37" t="s">
        <v>91</v>
      </c>
      <c r="K33" s="37" t="s">
        <v>91</v>
      </c>
      <c r="L33" s="37" t="s">
        <v>91</v>
      </c>
      <c r="M33" s="38"/>
    </row>
    <row r="34" spans="1:13" s="31" customFormat="1" ht="15" customHeight="1">
      <c r="A34" s="80" t="s">
        <v>78</v>
      </c>
      <c r="B34" s="80"/>
      <c r="C34" s="80"/>
      <c r="D34" s="80"/>
      <c r="E34" s="80"/>
      <c r="F34" s="80"/>
      <c r="G34" s="37">
        <f>G33</f>
        <v>0</v>
      </c>
      <c r="H34" s="37">
        <f>H33</f>
        <v>0.15</v>
      </c>
      <c r="I34" s="37">
        <f>I33</f>
        <v>900</v>
      </c>
      <c r="J34" s="37" t="s">
        <v>91</v>
      </c>
      <c r="K34" s="37" t="s">
        <v>91</v>
      </c>
      <c r="L34" s="37" t="s">
        <v>91</v>
      </c>
      <c r="M34" s="38"/>
    </row>
    <row r="35" spans="1:13" s="31" customFormat="1" ht="13.5" customHeight="1">
      <c r="A35" s="39">
        <v>1</v>
      </c>
      <c r="B35" s="39">
        <v>2</v>
      </c>
      <c r="C35" s="40">
        <v>3</v>
      </c>
      <c r="D35" s="39">
        <v>4</v>
      </c>
      <c r="E35" s="39">
        <v>5</v>
      </c>
      <c r="F35" s="41">
        <v>6</v>
      </c>
      <c r="G35" s="41">
        <v>7</v>
      </c>
      <c r="H35" s="39">
        <v>8</v>
      </c>
      <c r="I35" s="39">
        <v>9</v>
      </c>
      <c r="J35" s="39">
        <v>10</v>
      </c>
      <c r="K35" s="39">
        <v>11</v>
      </c>
      <c r="L35" s="39">
        <v>12</v>
      </c>
      <c r="M35" s="38"/>
    </row>
    <row r="36" spans="1:13" s="31" customFormat="1" ht="15" customHeight="1">
      <c r="A36" s="80" t="s">
        <v>79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30"/>
    </row>
    <row r="37" spans="1:13" s="31" customFormat="1" ht="15" customHeight="1">
      <c r="A37" s="93" t="s">
        <v>142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30"/>
    </row>
    <row r="38" spans="1:13" s="31" customFormat="1" ht="45">
      <c r="A38" s="32">
        <v>8</v>
      </c>
      <c r="B38" s="33" t="s">
        <v>51</v>
      </c>
      <c r="C38" s="34" t="s">
        <v>9</v>
      </c>
      <c r="D38" s="35">
        <v>2025</v>
      </c>
      <c r="E38" s="32" t="s">
        <v>153</v>
      </c>
      <c r="F38" s="32" t="s">
        <v>117</v>
      </c>
      <c r="G38" s="32"/>
      <c r="H38" s="32">
        <v>0.2</v>
      </c>
      <c r="I38" s="32">
        <v>1300</v>
      </c>
      <c r="J38" s="32">
        <v>20</v>
      </c>
      <c r="K38" s="36">
        <v>15</v>
      </c>
      <c r="L38" s="36">
        <v>2</v>
      </c>
      <c r="M38" s="30" t="s">
        <v>72</v>
      </c>
    </row>
    <row r="39" spans="1:13" s="31" customFormat="1" ht="15" customHeight="1">
      <c r="A39" s="80" t="s">
        <v>126</v>
      </c>
      <c r="B39" s="80"/>
      <c r="C39" s="80"/>
      <c r="D39" s="80"/>
      <c r="E39" s="80"/>
      <c r="F39" s="80"/>
      <c r="G39" s="37">
        <f>SUM(G38)</f>
        <v>0</v>
      </c>
      <c r="H39" s="37">
        <f>SUM(H38)</f>
        <v>0.2</v>
      </c>
      <c r="I39" s="37">
        <f>SUM(I38)</f>
        <v>1300</v>
      </c>
      <c r="J39" s="37" t="s">
        <v>91</v>
      </c>
      <c r="K39" s="37" t="s">
        <v>91</v>
      </c>
      <c r="L39" s="37" t="s">
        <v>91</v>
      </c>
      <c r="M39" s="30"/>
    </row>
    <row r="40" spans="1:13" s="31" customFormat="1" ht="15" customHeight="1">
      <c r="A40" s="93" t="s">
        <v>148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30"/>
    </row>
    <row r="41" spans="1:13" s="31" customFormat="1" ht="30">
      <c r="A41" s="32">
        <v>9</v>
      </c>
      <c r="B41" s="33" t="s">
        <v>52</v>
      </c>
      <c r="C41" s="34" t="s">
        <v>9</v>
      </c>
      <c r="D41" s="35">
        <v>2025</v>
      </c>
      <c r="E41" s="32" t="s">
        <v>155</v>
      </c>
      <c r="F41" s="32" t="s">
        <v>98</v>
      </c>
      <c r="G41" s="32"/>
      <c r="H41" s="32">
        <v>0.2</v>
      </c>
      <c r="I41" s="32">
        <v>600</v>
      </c>
      <c r="J41" s="32">
        <v>10</v>
      </c>
      <c r="K41" s="36">
        <v>30</v>
      </c>
      <c r="L41" s="36">
        <v>2</v>
      </c>
      <c r="M41" s="42" t="s">
        <v>45</v>
      </c>
    </row>
    <row r="42" spans="1:13" s="31" customFormat="1" ht="45">
      <c r="A42" s="32">
        <v>10</v>
      </c>
      <c r="B42" s="33" t="s">
        <v>53</v>
      </c>
      <c r="C42" s="34" t="s">
        <v>9</v>
      </c>
      <c r="D42" s="35">
        <v>2025</v>
      </c>
      <c r="E42" s="32" t="s">
        <v>154</v>
      </c>
      <c r="F42" s="32" t="s">
        <v>54</v>
      </c>
      <c r="G42" s="32"/>
      <c r="H42" s="32">
        <v>0.13</v>
      </c>
      <c r="I42" s="32">
        <v>300</v>
      </c>
      <c r="J42" s="32">
        <v>7</v>
      </c>
      <c r="K42" s="36"/>
      <c r="L42" s="36">
        <v>2</v>
      </c>
      <c r="M42" s="30" t="s">
        <v>55</v>
      </c>
    </row>
    <row r="43" spans="1:13" s="31" customFormat="1" ht="15" customHeight="1">
      <c r="A43" s="80" t="s">
        <v>127</v>
      </c>
      <c r="B43" s="80"/>
      <c r="C43" s="80"/>
      <c r="D43" s="80"/>
      <c r="E43" s="80"/>
      <c r="F43" s="80"/>
      <c r="G43" s="37">
        <f>SUM(G41:G42)</f>
        <v>0</v>
      </c>
      <c r="H43" s="37">
        <f>SUM(H41:H42)</f>
        <v>0.33</v>
      </c>
      <c r="I43" s="37">
        <f>SUM(I41:I42)</f>
        <v>900</v>
      </c>
      <c r="J43" s="37" t="s">
        <v>91</v>
      </c>
      <c r="K43" s="37" t="s">
        <v>91</v>
      </c>
      <c r="L43" s="37" t="s">
        <v>91</v>
      </c>
      <c r="M43" s="30"/>
    </row>
    <row r="44" spans="1:13" s="31" customFormat="1" ht="15" customHeight="1">
      <c r="A44" s="80" t="s">
        <v>80</v>
      </c>
      <c r="B44" s="80"/>
      <c r="C44" s="80"/>
      <c r="D44" s="80"/>
      <c r="E44" s="80"/>
      <c r="F44" s="80"/>
      <c r="G44" s="37">
        <f>G43+G39</f>
        <v>0</v>
      </c>
      <c r="H44" s="37">
        <f>H43+H39</f>
        <v>0.53</v>
      </c>
      <c r="I44" s="37">
        <f>I43+I39</f>
        <v>2200</v>
      </c>
      <c r="J44" s="37" t="s">
        <v>91</v>
      </c>
      <c r="K44" s="37" t="s">
        <v>91</v>
      </c>
      <c r="L44" s="37" t="s">
        <v>91</v>
      </c>
      <c r="M44" s="30"/>
    </row>
    <row r="45" spans="1:13" s="31" customFormat="1" ht="15" customHeight="1">
      <c r="A45" s="80" t="s">
        <v>188</v>
      </c>
      <c r="B45" s="80"/>
      <c r="C45" s="80"/>
      <c r="D45" s="80"/>
      <c r="E45" s="80"/>
      <c r="F45" s="80"/>
      <c r="G45" s="37">
        <f>G44+G34+G29+G21+G13</f>
        <v>0.22</v>
      </c>
      <c r="H45" s="37">
        <f>H44+H34+H29+H21+H13</f>
        <v>1.6008000000000002</v>
      </c>
      <c r="I45" s="37">
        <f>I44+I34+I29+I21+I13</f>
        <v>6594.6669999999995</v>
      </c>
      <c r="J45" s="37" t="s">
        <v>91</v>
      </c>
      <c r="K45" s="37" t="s">
        <v>91</v>
      </c>
      <c r="L45" s="37" t="s">
        <v>91</v>
      </c>
      <c r="M45" s="30"/>
    </row>
    <row r="46" spans="1:13" s="31" customFormat="1" ht="15" customHeight="1">
      <c r="A46" s="93" t="s">
        <v>87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30"/>
    </row>
    <row r="47" spans="1:13" s="31" customFormat="1" ht="15" customHeight="1">
      <c r="A47" s="93" t="s">
        <v>69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30"/>
    </row>
    <row r="48" spans="1:13" s="31" customFormat="1" ht="15" customHeight="1">
      <c r="A48" s="93" t="s">
        <v>142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30"/>
    </row>
    <row r="49" spans="1:13" s="31" customFormat="1" ht="15" customHeight="1">
      <c r="A49" s="32">
        <v>11</v>
      </c>
      <c r="B49" s="33" t="s">
        <v>35</v>
      </c>
      <c r="C49" s="43" t="s">
        <v>85</v>
      </c>
      <c r="D49" s="32">
        <v>2021</v>
      </c>
      <c r="E49" s="32" t="s">
        <v>156</v>
      </c>
      <c r="F49" s="32" t="s">
        <v>100</v>
      </c>
      <c r="G49" s="37"/>
      <c r="H49" s="32">
        <v>0.092</v>
      </c>
      <c r="I49" s="44">
        <v>1000</v>
      </c>
      <c r="J49" s="37"/>
      <c r="K49" s="32">
        <v>30</v>
      </c>
      <c r="L49" s="32" t="s">
        <v>36</v>
      </c>
      <c r="M49" s="30" t="s">
        <v>38</v>
      </c>
    </row>
    <row r="50" spans="1:13" s="31" customFormat="1" ht="15" customHeight="1">
      <c r="A50" s="80" t="s">
        <v>126</v>
      </c>
      <c r="B50" s="80"/>
      <c r="C50" s="80"/>
      <c r="D50" s="80"/>
      <c r="E50" s="80"/>
      <c r="F50" s="80"/>
      <c r="G50" s="37">
        <f>SUM(G49)</f>
        <v>0</v>
      </c>
      <c r="H50" s="37">
        <f>SUM(H49)</f>
        <v>0.092</v>
      </c>
      <c r="I50" s="37">
        <f>SUM(I49)</f>
        <v>1000</v>
      </c>
      <c r="J50" s="37" t="s">
        <v>91</v>
      </c>
      <c r="K50" s="37" t="s">
        <v>91</v>
      </c>
      <c r="L50" s="37" t="s">
        <v>91</v>
      </c>
      <c r="M50" s="30"/>
    </row>
    <row r="51" spans="1:13" s="31" customFormat="1" ht="15" customHeight="1">
      <c r="A51" s="93" t="s">
        <v>149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30"/>
    </row>
    <row r="52" spans="1:13" s="31" customFormat="1" ht="30">
      <c r="A52" s="32">
        <v>12</v>
      </c>
      <c r="B52" s="33" t="s">
        <v>157</v>
      </c>
      <c r="C52" s="43" t="s">
        <v>4</v>
      </c>
      <c r="D52" s="32">
        <v>2021</v>
      </c>
      <c r="E52" s="32" t="s">
        <v>159</v>
      </c>
      <c r="F52" s="32" t="s">
        <v>162</v>
      </c>
      <c r="G52" s="32">
        <v>0.001</v>
      </c>
      <c r="H52" s="32">
        <v>0.004</v>
      </c>
      <c r="I52" s="32">
        <v>40</v>
      </c>
      <c r="J52" s="32">
        <v>3</v>
      </c>
      <c r="K52" s="32"/>
      <c r="L52" s="32" t="s">
        <v>90</v>
      </c>
      <c r="M52" s="99" t="s">
        <v>39</v>
      </c>
    </row>
    <row r="53" spans="1:13" s="31" customFormat="1" ht="30">
      <c r="A53" s="32">
        <v>13</v>
      </c>
      <c r="B53" s="33" t="s">
        <v>158</v>
      </c>
      <c r="C53" s="43" t="s">
        <v>4</v>
      </c>
      <c r="D53" s="32">
        <v>2021</v>
      </c>
      <c r="E53" s="32" t="s">
        <v>160</v>
      </c>
      <c r="F53" s="32" t="s">
        <v>162</v>
      </c>
      <c r="G53" s="32">
        <v>0.0015</v>
      </c>
      <c r="H53" s="32">
        <v>0.006</v>
      </c>
      <c r="I53" s="32">
        <v>60</v>
      </c>
      <c r="J53" s="32">
        <v>3</v>
      </c>
      <c r="K53" s="32"/>
      <c r="L53" s="32" t="s">
        <v>90</v>
      </c>
      <c r="M53" s="99"/>
    </row>
    <row r="54" spans="1:13" s="31" customFormat="1" ht="15" customHeight="1">
      <c r="A54" s="80" t="s">
        <v>128</v>
      </c>
      <c r="B54" s="80"/>
      <c r="C54" s="80"/>
      <c r="D54" s="80"/>
      <c r="E54" s="80"/>
      <c r="F54" s="80"/>
      <c r="G54" s="37">
        <f>SUM(G52:G53)</f>
        <v>0.0025</v>
      </c>
      <c r="H54" s="37">
        <f>SUM(H52:H53)</f>
        <v>0.01</v>
      </c>
      <c r="I54" s="37">
        <f>SUM(I52:I53)</f>
        <v>100</v>
      </c>
      <c r="J54" s="37" t="s">
        <v>91</v>
      </c>
      <c r="K54" s="37" t="s">
        <v>91</v>
      </c>
      <c r="L54" s="37" t="s">
        <v>91</v>
      </c>
      <c r="M54" s="45"/>
    </row>
    <row r="55" spans="1:13" s="31" customFormat="1" ht="15" customHeight="1">
      <c r="A55" s="80" t="s">
        <v>70</v>
      </c>
      <c r="B55" s="80"/>
      <c r="C55" s="80"/>
      <c r="D55" s="80"/>
      <c r="E55" s="80"/>
      <c r="F55" s="80"/>
      <c r="G55" s="37">
        <f>G54+G50</f>
        <v>0.0025</v>
      </c>
      <c r="H55" s="37">
        <f>H54+H50</f>
        <v>0.102</v>
      </c>
      <c r="I55" s="37">
        <f>I54+I50</f>
        <v>1100</v>
      </c>
      <c r="J55" s="37" t="s">
        <v>91</v>
      </c>
      <c r="K55" s="37" t="s">
        <v>91</v>
      </c>
      <c r="L55" s="37" t="s">
        <v>91</v>
      </c>
      <c r="M55" s="45"/>
    </row>
    <row r="56" spans="1:13" s="31" customFormat="1" ht="15" customHeight="1">
      <c r="A56" s="93" t="s">
        <v>71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30"/>
    </row>
    <row r="57" spans="1:13" s="31" customFormat="1" ht="15" customHeight="1">
      <c r="A57" s="93" t="s">
        <v>142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30"/>
    </row>
    <row r="58" spans="1:13" s="31" customFormat="1" ht="30" customHeight="1">
      <c r="A58" s="32">
        <v>14</v>
      </c>
      <c r="B58" s="33" t="s">
        <v>111</v>
      </c>
      <c r="C58" s="43" t="s">
        <v>85</v>
      </c>
      <c r="D58" s="32">
        <v>2022</v>
      </c>
      <c r="E58" s="32" t="s">
        <v>165</v>
      </c>
      <c r="F58" s="32" t="s">
        <v>100</v>
      </c>
      <c r="G58" s="37"/>
      <c r="H58" s="32">
        <v>0.092</v>
      </c>
      <c r="I58" s="44">
        <v>1000</v>
      </c>
      <c r="J58" s="37"/>
      <c r="K58" s="32">
        <v>30</v>
      </c>
      <c r="L58" s="32" t="s">
        <v>90</v>
      </c>
      <c r="M58" s="30" t="s">
        <v>38</v>
      </c>
    </row>
    <row r="59" spans="1:13" s="31" customFormat="1" ht="15" customHeight="1">
      <c r="A59" s="80" t="s">
        <v>126</v>
      </c>
      <c r="B59" s="80"/>
      <c r="C59" s="80"/>
      <c r="D59" s="80"/>
      <c r="E59" s="80"/>
      <c r="F59" s="80"/>
      <c r="G59" s="37">
        <f>SUM(G58)</f>
        <v>0</v>
      </c>
      <c r="H59" s="37">
        <f>SUM(H58)</f>
        <v>0.092</v>
      </c>
      <c r="I59" s="37">
        <f>SUM(I58)</f>
        <v>1000</v>
      </c>
      <c r="J59" s="37" t="s">
        <v>91</v>
      </c>
      <c r="K59" s="37" t="s">
        <v>91</v>
      </c>
      <c r="L59" s="37" t="s">
        <v>91</v>
      </c>
      <c r="M59" s="30"/>
    </row>
    <row r="60" spans="1:13" s="31" customFormat="1" ht="15" customHeight="1">
      <c r="A60" s="93" t="s">
        <v>149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30"/>
    </row>
    <row r="61" spans="1:13" s="31" customFormat="1" ht="30">
      <c r="A61" s="32">
        <v>15</v>
      </c>
      <c r="B61" s="33" t="s">
        <v>163</v>
      </c>
      <c r="C61" s="43" t="s">
        <v>4</v>
      </c>
      <c r="D61" s="32">
        <v>2022</v>
      </c>
      <c r="E61" s="32" t="s">
        <v>167</v>
      </c>
      <c r="F61" s="32" t="s">
        <v>105</v>
      </c>
      <c r="G61" s="32">
        <v>0.002</v>
      </c>
      <c r="H61" s="32">
        <v>0.008</v>
      </c>
      <c r="I61" s="32">
        <v>80</v>
      </c>
      <c r="J61" s="32">
        <v>3</v>
      </c>
      <c r="K61" s="32"/>
      <c r="L61" s="32" t="s">
        <v>90</v>
      </c>
      <c r="M61" s="100" t="s">
        <v>39</v>
      </c>
    </row>
    <row r="62" spans="1:13" s="31" customFormat="1" ht="30">
      <c r="A62" s="32">
        <v>16</v>
      </c>
      <c r="B62" s="33" t="s">
        <v>164</v>
      </c>
      <c r="C62" s="43" t="s">
        <v>4</v>
      </c>
      <c r="D62" s="32">
        <v>2022</v>
      </c>
      <c r="E62" s="32" t="s">
        <v>166</v>
      </c>
      <c r="F62" s="32" t="s">
        <v>105</v>
      </c>
      <c r="G62" s="32">
        <v>0.001</v>
      </c>
      <c r="H62" s="32">
        <v>0.004</v>
      </c>
      <c r="I62" s="32">
        <v>40</v>
      </c>
      <c r="J62" s="32">
        <v>3</v>
      </c>
      <c r="K62" s="32"/>
      <c r="L62" s="32" t="s">
        <v>90</v>
      </c>
      <c r="M62" s="100"/>
    </row>
    <row r="63" spans="1:13" s="31" customFormat="1" ht="15" customHeight="1">
      <c r="A63" s="80" t="s">
        <v>128</v>
      </c>
      <c r="B63" s="80"/>
      <c r="C63" s="80"/>
      <c r="D63" s="80"/>
      <c r="E63" s="80"/>
      <c r="F63" s="80"/>
      <c r="G63" s="37">
        <f>SUM(G61:G62)</f>
        <v>0.003</v>
      </c>
      <c r="H63" s="37">
        <f>SUM(H61:H62)</f>
        <v>0.012</v>
      </c>
      <c r="I63" s="37">
        <f>SUM(I61:I62)</f>
        <v>120</v>
      </c>
      <c r="J63" s="37" t="s">
        <v>91</v>
      </c>
      <c r="K63" s="37" t="s">
        <v>91</v>
      </c>
      <c r="L63" s="37" t="s">
        <v>91</v>
      </c>
      <c r="M63" s="30"/>
    </row>
    <row r="64" spans="1:13" s="31" customFormat="1" ht="15" customHeight="1">
      <c r="A64" s="80" t="s">
        <v>73</v>
      </c>
      <c r="B64" s="80"/>
      <c r="C64" s="80"/>
      <c r="D64" s="80"/>
      <c r="E64" s="80"/>
      <c r="F64" s="80"/>
      <c r="G64" s="37">
        <f>G63+G59</f>
        <v>0.003</v>
      </c>
      <c r="H64" s="37">
        <f>H63+H59</f>
        <v>0.104</v>
      </c>
      <c r="I64" s="37">
        <f>I63+I59</f>
        <v>1120</v>
      </c>
      <c r="J64" s="37" t="s">
        <v>91</v>
      </c>
      <c r="K64" s="37" t="s">
        <v>91</v>
      </c>
      <c r="L64" s="37" t="s">
        <v>91</v>
      </c>
      <c r="M64" s="30"/>
    </row>
    <row r="65" spans="1:13" s="31" customFormat="1" ht="15" customHeight="1">
      <c r="A65" s="80" t="s">
        <v>74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30"/>
    </row>
    <row r="66" spans="1:13" s="31" customFormat="1" ht="15" customHeight="1">
      <c r="A66" s="93" t="s">
        <v>161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30"/>
    </row>
    <row r="67" spans="1:13" s="31" customFormat="1" ht="30">
      <c r="A67" s="32">
        <v>17</v>
      </c>
      <c r="B67" s="33" t="s">
        <v>33</v>
      </c>
      <c r="C67" s="34" t="s">
        <v>4</v>
      </c>
      <c r="D67" s="35">
        <v>2023</v>
      </c>
      <c r="E67" s="32" t="s">
        <v>168</v>
      </c>
      <c r="F67" s="32" t="s">
        <v>102</v>
      </c>
      <c r="G67" s="32"/>
      <c r="H67" s="32">
        <v>1</v>
      </c>
      <c r="I67" s="32">
        <v>28.5</v>
      </c>
      <c r="J67" s="32">
        <v>2</v>
      </c>
      <c r="K67" s="36">
        <v>10</v>
      </c>
      <c r="L67" s="36">
        <v>3</v>
      </c>
      <c r="M67" s="30" t="s">
        <v>34</v>
      </c>
    </row>
    <row r="68" spans="1:13" s="31" customFormat="1" ht="15" customHeight="1">
      <c r="A68" s="80" t="s">
        <v>129</v>
      </c>
      <c r="B68" s="80"/>
      <c r="C68" s="80"/>
      <c r="D68" s="80"/>
      <c r="E68" s="80"/>
      <c r="F68" s="80"/>
      <c r="G68" s="37">
        <f>SUM(G67)</f>
        <v>0</v>
      </c>
      <c r="H68" s="37">
        <f>SUM(H67)</f>
        <v>1</v>
      </c>
      <c r="I68" s="37">
        <f>SUM(I67)</f>
        <v>28.5</v>
      </c>
      <c r="J68" s="37" t="s">
        <v>91</v>
      </c>
      <c r="K68" s="37" t="s">
        <v>91</v>
      </c>
      <c r="L68" s="37" t="s">
        <v>91</v>
      </c>
      <c r="M68" s="30"/>
    </row>
    <row r="69" spans="1:13" s="31" customFormat="1" ht="15" customHeight="1">
      <c r="A69" s="93" t="s">
        <v>149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30"/>
    </row>
    <row r="70" spans="1:13" s="31" customFormat="1" ht="30">
      <c r="A70" s="32">
        <v>18</v>
      </c>
      <c r="B70" s="33" t="s">
        <v>173</v>
      </c>
      <c r="C70" s="43" t="s">
        <v>4</v>
      </c>
      <c r="D70" s="32">
        <v>2023</v>
      </c>
      <c r="E70" s="32" t="s">
        <v>169</v>
      </c>
      <c r="F70" s="32" t="s">
        <v>162</v>
      </c>
      <c r="G70" s="32">
        <v>0.002</v>
      </c>
      <c r="H70" s="32">
        <v>0.008</v>
      </c>
      <c r="I70" s="32">
        <v>80</v>
      </c>
      <c r="J70" s="32">
        <v>3</v>
      </c>
      <c r="K70" s="32"/>
      <c r="L70" s="32" t="s">
        <v>90</v>
      </c>
      <c r="M70" s="30" t="s">
        <v>39</v>
      </c>
    </row>
    <row r="71" spans="1:13" s="31" customFormat="1" ht="15.75">
      <c r="A71" s="101" t="s">
        <v>128</v>
      </c>
      <c r="B71" s="101"/>
      <c r="C71" s="101"/>
      <c r="D71" s="101"/>
      <c r="E71" s="101"/>
      <c r="F71" s="101"/>
      <c r="G71" s="32">
        <f>SUM(G70)</f>
        <v>0.002</v>
      </c>
      <c r="H71" s="32">
        <f>SUM(H70)</f>
        <v>0.008</v>
      </c>
      <c r="I71" s="32">
        <f>SUM(I70)</f>
        <v>80</v>
      </c>
      <c r="J71" s="32" t="s">
        <v>91</v>
      </c>
      <c r="K71" s="32" t="s">
        <v>91</v>
      </c>
      <c r="L71" s="32" t="s">
        <v>91</v>
      </c>
      <c r="M71" s="30"/>
    </row>
    <row r="72" spans="1:13" s="31" customFormat="1" ht="15.75">
      <c r="A72" s="80" t="s">
        <v>76</v>
      </c>
      <c r="B72" s="80"/>
      <c r="C72" s="80"/>
      <c r="D72" s="80"/>
      <c r="E72" s="80"/>
      <c r="F72" s="80"/>
      <c r="G72" s="37">
        <f>G71+G68</f>
        <v>0.002</v>
      </c>
      <c r="H72" s="37">
        <f>H71+H68</f>
        <v>1.008</v>
      </c>
      <c r="I72" s="37">
        <f>I71+I68</f>
        <v>108.5</v>
      </c>
      <c r="J72" s="37" t="s">
        <v>91</v>
      </c>
      <c r="K72" s="37" t="s">
        <v>91</v>
      </c>
      <c r="L72" s="37" t="s">
        <v>91</v>
      </c>
      <c r="M72" s="30"/>
    </row>
    <row r="73" spans="1:13" s="47" customFormat="1" ht="13.5" customHeight="1">
      <c r="A73" s="39">
        <v>1</v>
      </c>
      <c r="B73" s="39">
        <v>2</v>
      </c>
      <c r="C73" s="40">
        <v>3</v>
      </c>
      <c r="D73" s="39">
        <v>4</v>
      </c>
      <c r="E73" s="39">
        <v>5</v>
      </c>
      <c r="F73" s="41">
        <v>6</v>
      </c>
      <c r="G73" s="41">
        <v>7</v>
      </c>
      <c r="H73" s="39">
        <v>8</v>
      </c>
      <c r="I73" s="39">
        <v>9</v>
      </c>
      <c r="J73" s="39">
        <v>10</v>
      </c>
      <c r="K73" s="39">
        <v>11</v>
      </c>
      <c r="L73" s="39">
        <v>12</v>
      </c>
      <c r="M73" s="46"/>
    </row>
    <row r="74" spans="1:13" s="31" customFormat="1" ht="15" customHeight="1">
      <c r="A74" s="80" t="s">
        <v>77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30"/>
    </row>
    <row r="75" spans="1:13" s="31" customFormat="1" ht="15" customHeight="1">
      <c r="A75" s="93" t="s">
        <v>142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30"/>
    </row>
    <row r="76" spans="1:13" s="31" customFormat="1" ht="30">
      <c r="A76" s="32">
        <v>19</v>
      </c>
      <c r="B76" s="33" t="s">
        <v>112</v>
      </c>
      <c r="C76" s="43" t="s">
        <v>85</v>
      </c>
      <c r="D76" s="32">
        <v>2024</v>
      </c>
      <c r="E76" s="32" t="s">
        <v>170</v>
      </c>
      <c r="F76" s="32" t="s">
        <v>101</v>
      </c>
      <c r="G76" s="37"/>
      <c r="H76" s="32">
        <v>0.046</v>
      </c>
      <c r="I76" s="44">
        <v>500</v>
      </c>
      <c r="J76" s="37"/>
      <c r="K76" s="32">
        <v>30</v>
      </c>
      <c r="L76" s="32" t="s">
        <v>90</v>
      </c>
      <c r="M76" s="30" t="s">
        <v>38</v>
      </c>
    </row>
    <row r="77" spans="1:13" s="31" customFormat="1" ht="15.75">
      <c r="A77" s="80" t="s">
        <v>126</v>
      </c>
      <c r="B77" s="80"/>
      <c r="C77" s="80"/>
      <c r="D77" s="80"/>
      <c r="E77" s="80"/>
      <c r="F77" s="80"/>
      <c r="G77" s="37">
        <f>SUM(G76)</f>
        <v>0</v>
      </c>
      <c r="H77" s="37">
        <f>SUM(H76)</f>
        <v>0.046</v>
      </c>
      <c r="I77" s="37">
        <f>SUM(I76)</f>
        <v>500</v>
      </c>
      <c r="J77" s="37" t="s">
        <v>91</v>
      </c>
      <c r="K77" s="37" t="s">
        <v>91</v>
      </c>
      <c r="L77" s="37" t="s">
        <v>91</v>
      </c>
      <c r="M77" s="30"/>
    </row>
    <row r="78" spans="1:13" s="31" customFormat="1" ht="15.75">
      <c r="A78" s="93" t="s">
        <v>149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30"/>
    </row>
    <row r="79" spans="1:13" s="31" customFormat="1" ht="30">
      <c r="A79" s="32">
        <v>20</v>
      </c>
      <c r="B79" s="33" t="s">
        <v>171</v>
      </c>
      <c r="C79" s="43" t="s">
        <v>4</v>
      </c>
      <c r="D79" s="32">
        <v>2024</v>
      </c>
      <c r="E79" s="32" t="s">
        <v>172</v>
      </c>
      <c r="F79" s="32" t="s">
        <v>162</v>
      </c>
      <c r="G79" s="32">
        <v>0.008</v>
      </c>
      <c r="H79" s="32">
        <v>0.032</v>
      </c>
      <c r="I79" s="32">
        <v>320</v>
      </c>
      <c r="J79" s="32">
        <v>4.5</v>
      </c>
      <c r="K79" s="32"/>
      <c r="L79" s="32" t="s">
        <v>90</v>
      </c>
      <c r="M79" s="30" t="s">
        <v>39</v>
      </c>
    </row>
    <row r="80" spans="1:13" s="31" customFormat="1" ht="15" customHeight="1">
      <c r="A80" s="80" t="s">
        <v>128</v>
      </c>
      <c r="B80" s="80"/>
      <c r="C80" s="80"/>
      <c r="D80" s="80"/>
      <c r="E80" s="80"/>
      <c r="F80" s="80"/>
      <c r="G80" s="37">
        <f>SUM(G79)</f>
        <v>0.008</v>
      </c>
      <c r="H80" s="37">
        <f>SUM(H79)</f>
        <v>0.032</v>
      </c>
      <c r="I80" s="37">
        <f>SUM(I79)</f>
        <v>320</v>
      </c>
      <c r="J80" s="37" t="s">
        <v>91</v>
      </c>
      <c r="K80" s="37" t="s">
        <v>91</v>
      </c>
      <c r="L80" s="37" t="s">
        <v>91</v>
      </c>
      <c r="M80" s="30"/>
    </row>
    <row r="81" spans="1:13" s="31" customFormat="1" ht="15" customHeight="1">
      <c r="A81" s="80" t="s">
        <v>78</v>
      </c>
      <c r="B81" s="80"/>
      <c r="C81" s="80"/>
      <c r="D81" s="80"/>
      <c r="E81" s="80"/>
      <c r="F81" s="80"/>
      <c r="G81" s="37">
        <f>G80+G77</f>
        <v>0.008</v>
      </c>
      <c r="H81" s="37">
        <f>H80+H77</f>
        <v>0.078</v>
      </c>
      <c r="I81" s="37">
        <f>I80+I77</f>
        <v>820</v>
      </c>
      <c r="J81" s="37" t="s">
        <v>91</v>
      </c>
      <c r="K81" s="37" t="s">
        <v>91</v>
      </c>
      <c r="L81" s="37" t="s">
        <v>91</v>
      </c>
      <c r="M81" s="30"/>
    </row>
    <row r="82" spans="1:13" s="31" customFormat="1" ht="15" customHeight="1">
      <c r="A82" s="80" t="s">
        <v>79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30"/>
    </row>
    <row r="83" spans="1:13" s="31" customFormat="1" ht="15" customHeight="1">
      <c r="A83" s="93" t="s">
        <v>142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30"/>
    </row>
    <row r="84" spans="1:13" s="31" customFormat="1" ht="45">
      <c r="A84" s="32">
        <v>21</v>
      </c>
      <c r="B84" s="33" t="s">
        <v>113</v>
      </c>
      <c r="C84" s="43" t="s">
        <v>4</v>
      </c>
      <c r="D84" s="32">
        <v>2025</v>
      </c>
      <c r="E84" s="32" t="s">
        <v>174</v>
      </c>
      <c r="F84" s="32" t="s">
        <v>101</v>
      </c>
      <c r="G84" s="37"/>
      <c r="H84" s="32">
        <v>0.046</v>
      </c>
      <c r="I84" s="44">
        <v>500</v>
      </c>
      <c r="J84" s="37"/>
      <c r="K84" s="32">
        <v>30</v>
      </c>
      <c r="L84" s="32" t="s">
        <v>90</v>
      </c>
      <c r="M84" s="30" t="s">
        <v>38</v>
      </c>
    </row>
    <row r="85" spans="1:13" s="31" customFormat="1" ht="15" customHeight="1">
      <c r="A85" s="80" t="s">
        <v>126</v>
      </c>
      <c r="B85" s="80"/>
      <c r="C85" s="80"/>
      <c r="D85" s="80"/>
      <c r="E85" s="80"/>
      <c r="F85" s="80"/>
      <c r="G85" s="37">
        <f>SUM(G84)</f>
        <v>0</v>
      </c>
      <c r="H85" s="37">
        <f>SUM(H84)</f>
        <v>0.046</v>
      </c>
      <c r="I85" s="37">
        <f>SUM(I84)</f>
        <v>500</v>
      </c>
      <c r="J85" s="37" t="s">
        <v>91</v>
      </c>
      <c r="K85" s="37" t="s">
        <v>91</v>
      </c>
      <c r="L85" s="37" t="s">
        <v>91</v>
      </c>
      <c r="M85" s="30"/>
    </row>
    <row r="86" spans="1:13" s="31" customFormat="1" ht="15" customHeight="1">
      <c r="A86" s="93" t="s">
        <v>149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30"/>
    </row>
    <row r="87" spans="1:13" s="31" customFormat="1" ht="30">
      <c r="A87" s="32">
        <v>22</v>
      </c>
      <c r="B87" s="33" t="s">
        <v>176</v>
      </c>
      <c r="C87" s="43" t="s">
        <v>4</v>
      </c>
      <c r="D87" s="32">
        <v>2025</v>
      </c>
      <c r="E87" s="32" t="s">
        <v>175</v>
      </c>
      <c r="F87" s="32" t="s">
        <v>162</v>
      </c>
      <c r="G87" s="32">
        <v>0.02</v>
      </c>
      <c r="H87" s="32">
        <v>0.08</v>
      </c>
      <c r="I87" s="32">
        <v>800</v>
      </c>
      <c r="J87" s="32">
        <v>9</v>
      </c>
      <c r="K87" s="32"/>
      <c r="L87" s="32" t="s">
        <v>90</v>
      </c>
      <c r="M87" s="30" t="s">
        <v>39</v>
      </c>
    </row>
    <row r="88" spans="1:13" s="31" customFormat="1" ht="15.75">
      <c r="A88" s="80" t="s">
        <v>128</v>
      </c>
      <c r="B88" s="80"/>
      <c r="C88" s="80"/>
      <c r="D88" s="80"/>
      <c r="E88" s="80"/>
      <c r="F88" s="80"/>
      <c r="G88" s="37">
        <f>SUM(G87)</f>
        <v>0.02</v>
      </c>
      <c r="H88" s="37">
        <f>SUM(H87)</f>
        <v>0.08</v>
      </c>
      <c r="I88" s="37">
        <f>SUM(I87)</f>
        <v>800</v>
      </c>
      <c r="J88" s="37" t="s">
        <v>91</v>
      </c>
      <c r="K88" s="37" t="s">
        <v>91</v>
      </c>
      <c r="L88" s="37" t="s">
        <v>91</v>
      </c>
      <c r="M88" s="30"/>
    </row>
    <row r="89" spans="1:13" s="31" customFormat="1" ht="15.75">
      <c r="A89" s="80" t="s">
        <v>80</v>
      </c>
      <c r="B89" s="80"/>
      <c r="C89" s="80"/>
      <c r="D89" s="80"/>
      <c r="E89" s="80"/>
      <c r="F89" s="80"/>
      <c r="G89" s="37">
        <f>G88+G85</f>
        <v>0.02</v>
      </c>
      <c r="H89" s="37">
        <f>H88+H85</f>
        <v>0.126</v>
      </c>
      <c r="I89" s="37">
        <f>I88+I85</f>
        <v>1300</v>
      </c>
      <c r="J89" s="37" t="s">
        <v>91</v>
      </c>
      <c r="K89" s="37" t="s">
        <v>91</v>
      </c>
      <c r="L89" s="37" t="s">
        <v>91</v>
      </c>
      <c r="M89" s="30"/>
    </row>
    <row r="90" spans="1:13" s="31" customFormat="1" ht="15.75">
      <c r="A90" s="80" t="s">
        <v>189</v>
      </c>
      <c r="B90" s="80"/>
      <c r="C90" s="80"/>
      <c r="D90" s="80"/>
      <c r="E90" s="80"/>
      <c r="F90" s="80"/>
      <c r="G90" s="37">
        <f>G89+G81+G72+G64+G55</f>
        <v>0.035500000000000004</v>
      </c>
      <c r="H90" s="37">
        <f>H89+H81+H72+H64+H55</f>
        <v>1.4180000000000001</v>
      </c>
      <c r="I90" s="37">
        <f>I89+I81+I72+I64+I55</f>
        <v>4448.5</v>
      </c>
      <c r="J90" s="37" t="s">
        <v>91</v>
      </c>
      <c r="K90" s="37" t="s">
        <v>91</v>
      </c>
      <c r="L90" s="37" t="s">
        <v>91</v>
      </c>
      <c r="M90" s="30"/>
    </row>
    <row r="91" spans="1:13" s="31" customFormat="1" ht="15.75">
      <c r="A91" s="80" t="s">
        <v>88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30"/>
    </row>
    <row r="92" spans="1:13" s="31" customFormat="1" ht="15.75">
      <c r="A92" s="80" t="s">
        <v>69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30"/>
    </row>
    <row r="93" spans="1:13" s="31" customFormat="1" ht="16.5" thickBot="1">
      <c r="A93" s="93" t="s">
        <v>181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30"/>
    </row>
    <row r="94" spans="1:13" s="31" customFormat="1" ht="60" customHeight="1">
      <c r="A94" s="32">
        <v>23</v>
      </c>
      <c r="B94" s="33" t="s">
        <v>83</v>
      </c>
      <c r="C94" s="34" t="s">
        <v>8</v>
      </c>
      <c r="D94" s="35">
        <v>2021</v>
      </c>
      <c r="E94" s="32" t="s">
        <v>177</v>
      </c>
      <c r="F94" s="32" t="s">
        <v>119</v>
      </c>
      <c r="G94" s="32"/>
      <c r="H94" s="32">
        <v>0.8</v>
      </c>
      <c r="I94" s="32">
        <v>305.9</v>
      </c>
      <c r="J94" s="32">
        <v>4</v>
      </c>
      <c r="K94" s="36">
        <v>10</v>
      </c>
      <c r="L94" s="36">
        <v>3</v>
      </c>
      <c r="M94" s="48" t="s">
        <v>83</v>
      </c>
    </row>
    <row r="95" spans="1:13" s="31" customFormat="1" ht="60" customHeight="1">
      <c r="A95" s="32">
        <v>24</v>
      </c>
      <c r="B95" s="33" t="s">
        <v>83</v>
      </c>
      <c r="C95" s="34" t="s">
        <v>8</v>
      </c>
      <c r="D95" s="35">
        <v>2021</v>
      </c>
      <c r="E95" s="32" t="s">
        <v>178</v>
      </c>
      <c r="F95" s="32" t="s">
        <v>120</v>
      </c>
      <c r="G95" s="32"/>
      <c r="H95" s="32">
        <v>0.25</v>
      </c>
      <c r="I95" s="49">
        <v>207</v>
      </c>
      <c r="J95" s="32">
        <v>3</v>
      </c>
      <c r="K95" s="36">
        <v>10</v>
      </c>
      <c r="L95" s="36">
        <v>3</v>
      </c>
      <c r="M95" s="50" t="s">
        <v>83</v>
      </c>
    </row>
    <row r="96" spans="1:13" s="31" customFormat="1" ht="60" customHeight="1">
      <c r="A96" s="32">
        <v>25</v>
      </c>
      <c r="B96" s="33" t="s">
        <v>56</v>
      </c>
      <c r="C96" s="34" t="s">
        <v>8</v>
      </c>
      <c r="D96" s="35" t="s">
        <v>57</v>
      </c>
      <c r="E96" s="32" t="s">
        <v>179</v>
      </c>
      <c r="F96" s="32" t="s">
        <v>180</v>
      </c>
      <c r="G96" s="32"/>
      <c r="H96" s="32">
        <v>27.91</v>
      </c>
      <c r="I96" s="32">
        <v>69826.5</v>
      </c>
      <c r="J96" s="32"/>
      <c r="K96" s="36"/>
      <c r="L96" s="36">
        <v>4</v>
      </c>
      <c r="M96" s="51" t="s">
        <v>56</v>
      </c>
    </row>
    <row r="97" spans="1:13" s="31" customFormat="1" ht="15" customHeight="1">
      <c r="A97" s="80" t="s">
        <v>130</v>
      </c>
      <c r="B97" s="80"/>
      <c r="C97" s="80"/>
      <c r="D97" s="80"/>
      <c r="E97" s="80"/>
      <c r="F97" s="80"/>
      <c r="G97" s="37">
        <f>SUM(G94:G96)</f>
        <v>0</v>
      </c>
      <c r="H97" s="37">
        <f>SUM(H94:H96)</f>
        <v>28.96</v>
      </c>
      <c r="I97" s="37">
        <f>SUM(I94:I96)</f>
        <v>70339.4</v>
      </c>
      <c r="J97" s="37" t="s">
        <v>91</v>
      </c>
      <c r="K97" s="37" t="s">
        <v>91</v>
      </c>
      <c r="L97" s="37" t="s">
        <v>91</v>
      </c>
      <c r="M97" s="52"/>
    </row>
    <row r="98" spans="1:13" s="31" customFormat="1" ht="15" customHeight="1">
      <c r="A98" s="80" t="s">
        <v>70</v>
      </c>
      <c r="B98" s="80"/>
      <c r="C98" s="80"/>
      <c r="D98" s="80"/>
      <c r="E98" s="80"/>
      <c r="F98" s="80"/>
      <c r="G98" s="37">
        <f>G97</f>
        <v>0</v>
      </c>
      <c r="H98" s="37">
        <f>H97</f>
        <v>28.96</v>
      </c>
      <c r="I98" s="37">
        <f>I97</f>
        <v>70339.4</v>
      </c>
      <c r="J98" s="37" t="s">
        <v>91</v>
      </c>
      <c r="K98" s="37" t="s">
        <v>91</v>
      </c>
      <c r="L98" s="37" t="s">
        <v>91</v>
      </c>
      <c r="M98" s="52"/>
    </row>
    <row r="99" spans="1:13" s="31" customFormat="1" ht="15" customHeight="1">
      <c r="A99" s="80" t="s">
        <v>74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30"/>
    </row>
    <row r="100" spans="1:13" s="31" customFormat="1" ht="15" customHeight="1">
      <c r="A100" s="93" t="s">
        <v>148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30"/>
    </row>
    <row r="101" spans="1:13" s="31" customFormat="1" ht="30">
      <c r="A101" s="32">
        <v>26</v>
      </c>
      <c r="B101" s="33" t="s">
        <v>42</v>
      </c>
      <c r="C101" s="34" t="s">
        <v>8</v>
      </c>
      <c r="D101" s="35">
        <v>2023</v>
      </c>
      <c r="E101" s="32" t="s">
        <v>43</v>
      </c>
      <c r="F101" s="32" t="s">
        <v>109</v>
      </c>
      <c r="G101" s="32"/>
      <c r="H101" s="32">
        <v>0.05</v>
      </c>
      <c r="I101" s="32">
        <v>350</v>
      </c>
      <c r="J101" s="32">
        <v>10</v>
      </c>
      <c r="K101" s="36">
        <v>50</v>
      </c>
      <c r="L101" s="36">
        <v>2</v>
      </c>
      <c r="M101" s="30" t="s">
        <v>75</v>
      </c>
    </row>
    <row r="102" spans="1:13" s="31" customFormat="1" ht="15.75">
      <c r="A102" s="80" t="s">
        <v>127</v>
      </c>
      <c r="B102" s="80"/>
      <c r="C102" s="80"/>
      <c r="D102" s="80"/>
      <c r="E102" s="80"/>
      <c r="F102" s="80"/>
      <c r="G102" s="32">
        <f>SUM(G101)</f>
        <v>0</v>
      </c>
      <c r="H102" s="32">
        <f>SUM(H101)</f>
        <v>0.05</v>
      </c>
      <c r="I102" s="32">
        <f>SUM(I101)</f>
        <v>350</v>
      </c>
      <c r="J102" s="32" t="s">
        <v>91</v>
      </c>
      <c r="K102" s="32" t="s">
        <v>91</v>
      </c>
      <c r="L102" s="32" t="s">
        <v>91</v>
      </c>
      <c r="M102" s="30"/>
    </row>
    <row r="103" spans="1:13" s="31" customFormat="1" ht="15.75">
      <c r="A103" s="80" t="s">
        <v>76</v>
      </c>
      <c r="B103" s="80"/>
      <c r="C103" s="80"/>
      <c r="D103" s="80"/>
      <c r="E103" s="80"/>
      <c r="F103" s="80"/>
      <c r="G103" s="32">
        <f>G102</f>
        <v>0</v>
      </c>
      <c r="H103" s="32">
        <f>H102</f>
        <v>0.05</v>
      </c>
      <c r="I103" s="32">
        <f>I102</f>
        <v>350</v>
      </c>
      <c r="J103" s="32" t="s">
        <v>91</v>
      </c>
      <c r="K103" s="32" t="s">
        <v>91</v>
      </c>
      <c r="L103" s="32" t="s">
        <v>91</v>
      </c>
      <c r="M103" s="30"/>
    </row>
    <row r="104" spans="1:13" s="31" customFormat="1" ht="15.75">
      <c r="A104" s="39">
        <v>1</v>
      </c>
      <c r="B104" s="39">
        <v>2</v>
      </c>
      <c r="C104" s="40">
        <v>3</v>
      </c>
      <c r="D104" s="39">
        <v>4</v>
      </c>
      <c r="E104" s="39">
        <v>5</v>
      </c>
      <c r="F104" s="41">
        <v>6</v>
      </c>
      <c r="G104" s="41">
        <v>7</v>
      </c>
      <c r="H104" s="39">
        <v>8</v>
      </c>
      <c r="I104" s="39">
        <v>9</v>
      </c>
      <c r="J104" s="39">
        <v>10</v>
      </c>
      <c r="K104" s="39">
        <v>11</v>
      </c>
      <c r="L104" s="39">
        <v>12</v>
      </c>
      <c r="M104" s="30"/>
    </row>
    <row r="105" spans="1:13" s="31" customFormat="1" ht="15.75">
      <c r="A105" s="80" t="s">
        <v>77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30"/>
    </row>
    <row r="106" spans="1:13" s="47" customFormat="1" ht="13.5" customHeight="1">
      <c r="A106" s="93" t="s">
        <v>181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46"/>
    </row>
    <row r="107" spans="1:13" s="31" customFormat="1" ht="60">
      <c r="A107" s="32">
        <v>27</v>
      </c>
      <c r="B107" s="33" t="s">
        <v>83</v>
      </c>
      <c r="C107" s="34" t="s">
        <v>8</v>
      </c>
      <c r="D107" s="35">
        <v>2024</v>
      </c>
      <c r="E107" s="35" t="s">
        <v>182</v>
      </c>
      <c r="F107" s="32" t="s">
        <v>121</v>
      </c>
      <c r="G107" s="35"/>
      <c r="H107" s="53">
        <v>1.6</v>
      </c>
      <c r="I107" s="54">
        <v>770.5</v>
      </c>
      <c r="J107" s="32">
        <v>5</v>
      </c>
      <c r="K107" s="35">
        <v>10</v>
      </c>
      <c r="L107" s="35">
        <v>3</v>
      </c>
      <c r="M107" s="50" t="s">
        <v>83</v>
      </c>
    </row>
    <row r="108" spans="1:13" s="31" customFormat="1" ht="15.75">
      <c r="A108" s="80" t="s">
        <v>130</v>
      </c>
      <c r="B108" s="80"/>
      <c r="C108" s="80"/>
      <c r="D108" s="80"/>
      <c r="E108" s="80"/>
      <c r="F108" s="80"/>
      <c r="G108" s="37">
        <f>SUM(G107)</f>
        <v>0</v>
      </c>
      <c r="H108" s="37">
        <f>SUM(H107)</f>
        <v>1.6</v>
      </c>
      <c r="I108" s="55">
        <f>SUM(I107)</f>
        <v>770.5</v>
      </c>
      <c r="J108" s="37" t="s">
        <v>91</v>
      </c>
      <c r="K108" s="37" t="s">
        <v>91</v>
      </c>
      <c r="L108" s="37" t="s">
        <v>91</v>
      </c>
      <c r="M108" s="56"/>
    </row>
    <row r="109" spans="1:13" s="31" customFormat="1" ht="15.75">
      <c r="A109" s="80" t="s">
        <v>78</v>
      </c>
      <c r="B109" s="80"/>
      <c r="C109" s="80"/>
      <c r="D109" s="80"/>
      <c r="E109" s="80"/>
      <c r="F109" s="80"/>
      <c r="G109" s="37">
        <f>G108</f>
        <v>0</v>
      </c>
      <c r="H109" s="37">
        <f>H108</f>
        <v>1.6</v>
      </c>
      <c r="I109" s="37">
        <f>I108</f>
        <v>770.5</v>
      </c>
      <c r="J109" s="37" t="s">
        <v>91</v>
      </c>
      <c r="K109" s="37" t="s">
        <v>91</v>
      </c>
      <c r="L109" s="37" t="s">
        <v>91</v>
      </c>
      <c r="M109" s="56"/>
    </row>
    <row r="110" spans="1:13" s="31" customFormat="1" ht="15.75">
      <c r="A110" s="93" t="s">
        <v>79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30"/>
    </row>
    <row r="111" spans="1:13" s="31" customFormat="1" ht="15.75">
      <c r="A111" s="93" t="s">
        <v>181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30"/>
    </row>
    <row r="112" spans="1:13" s="57" customFormat="1" ht="60" customHeight="1">
      <c r="A112" s="32">
        <v>28</v>
      </c>
      <c r="B112" s="33" t="s">
        <v>83</v>
      </c>
      <c r="C112" s="34" t="s">
        <v>8</v>
      </c>
      <c r="D112" s="35">
        <v>2025</v>
      </c>
      <c r="E112" s="35" t="s">
        <v>183</v>
      </c>
      <c r="F112" s="32" t="s">
        <v>123</v>
      </c>
      <c r="G112" s="35"/>
      <c r="H112" s="53">
        <v>0.4</v>
      </c>
      <c r="I112" s="54">
        <v>253</v>
      </c>
      <c r="J112" s="32">
        <v>4</v>
      </c>
      <c r="K112" s="35">
        <v>10</v>
      </c>
      <c r="L112" s="35">
        <v>3</v>
      </c>
      <c r="M112" s="51" t="s">
        <v>83</v>
      </c>
    </row>
    <row r="113" spans="1:13" s="57" customFormat="1" ht="60" customHeight="1">
      <c r="A113" s="32">
        <v>29</v>
      </c>
      <c r="B113" s="33" t="s">
        <v>83</v>
      </c>
      <c r="C113" s="34" t="s">
        <v>8</v>
      </c>
      <c r="D113" s="35">
        <v>2025</v>
      </c>
      <c r="E113" s="35" t="s">
        <v>184</v>
      </c>
      <c r="F113" s="32" t="s">
        <v>119</v>
      </c>
      <c r="G113" s="35"/>
      <c r="H113" s="32">
        <v>0.8</v>
      </c>
      <c r="I113" s="32">
        <v>305.9</v>
      </c>
      <c r="J113" s="32">
        <v>4</v>
      </c>
      <c r="K113" s="36">
        <v>10</v>
      </c>
      <c r="L113" s="36">
        <v>3</v>
      </c>
      <c r="M113" s="51" t="s">
        <v>83</v>
      </c>
    </row>
    <row r="114" spans="1:13" s="57" customFormat="1" ht="60" customHeight="1">
      <c r="A114" s="32">
        <v>30</v>
      </c>
      <c r="B114" s="33" t="s">
        <v>83</v>
      </c>
      <c r="C114" s="34" t="s">
        <v>8</v>
      </c>
      <c r="D114" s="35">
        <v>2025</v>
      </c>
      <c r="E114" s="35" t="s">
        <v>185</v>
      </c>
      <c r="F114" s="32" t="s">
        <v>119</v>
      </c>
      <c r="G114" s="35"/>
      <c r="H114" s="32">
        <v>0.8</v>
      </c>
      <c r="I114" s="32">
        <v>305.9</v>
      </c>
      <c r="J114" s="32">
        <v>4</v>
      </c>
      <c r="K114" s="36">
        <v>10</v>
      </c>
      <c r="L114" s="36">
        <v>3</v>
      </c>
      <c r="M114" s="58" t="s">
        <v>83</v>
      </c>
    </row>
    <row r="115" spans="1:13" s="57" customFormat="1" ht="60" customHeight="1">
      <c r="A115" s="32">
        <v>31</v>
      </c>
      <c r="B115" s="33" t="s">
        <v>83</v>
      </c>
      <c r="C115" s="34" t="s">
        <v>8</v>
      </c>
      <c r="D115" s="35">
        <v>2025</v>
      </c>
      <c r="E115" s="35" t="s">
        <v>122</v>
      </c>
      <c r="F115" s="32" t="s">
        <v>124</v>
      </c>
      <c r="G115" s="35"/>
      <c r="H115" s="53">
        <v>1.6</v>
      </c>
      <c r="I115" s="54">
        <v>770.5</v>
      </c>
      <c r="J115" s="32">
        <v>5</v>
      </c>
      <c r="K115" s="35">
        <v>10</v>
      </c>
      <c r="L115" s="35">
        <v>3</v>
      </c>
      <c r="M115" s="59" t="s">
        <v>83</v>
      </c>
    </row>
    <row r="116" spans="1:13" s="57" customFormat="1" ht="30">
      <c r="A116" s="32">
        <v>32</v>
      </c>
      <c r="B116" s="60" t="s">
        <v>37</v>
      </c>
      <c r="C116" s="34" t="s">
        <v>8</v>
      </c>
      <c r="D116" s="35">
        <v>2025</v>
      </c>
      <c r="E116" s="35" t="s">
        <v>186</v>
      </c>
      <c r="F116" s="35" t="s">
        <v>96</v>
      </c>
      <c r="G116" s="35">
        <v>0</v>
      </c>
      <c r="H116" s="35">
        <v>2.5</v>
      </c>
      <c r="I116" s="54">
        <v>1200</v>
      </c>
      <c r="J116" s="61">
        <v>3.5</v>
      </c>
      <c r="K116" s="35">
        <v>20</v>
      </c>
      <c r="L116" s="35" t="s">
        <v>90</v>
      </c>
      <c r="M116" s="62" t="s">
        <v>38</v>
      </c>
    </row>
    <row r="117" spans="1:13" s="31" customFormat="1" ht="15" customHeight="1">
      <c r="A117" s="80" t="s">
        <v>130</v>
      </c>
      <c r="B117" s="80"/>
      <c r="C117" s="80"/>
      <c r="D117" s="80"/>
      <c r="E117" s="80"/>
      <c r="F117" s="80"/>
      <c r="G117" s="37">
        <f>SUM(G112:G116)</f>
        <v>0</v>
      </c>
      <c r="H117" s="37">
        <f>SUM(H112:H116)</f>
        <v>6.1</v>
      </c>
      <c r="I117" s="55">
        <f>SUM(I112:I116)</f>
        <v>2835.3</v>
      </c>
      <c r="J117" s="37" t="s">
        <v>91</v>
      </c>
      <c r="K117" s="37" t="s">
        <v>91</v>
      </c>
      <c r="L117" s="37" t="s">
        <v>91</v>
      </c>
      <c r="M117" s="30"/>
    </row>
    <row r="118" spans="1:13" s="31" customFormat="1" ht="15" customHeight="1">
      <c r="A118" s="80" t="s">
        <v>80</v>
      </c>
      <c r="B118" s="80"/>
      <c r="C118" s="80"/>
      <c r="D118" s="80"/>
      <c r="E118" s="80"/>
      <c r="F118" s="80"/>
      <c r="G118" s="37">
        <f>G117</f>
        <v>0</v>
      </c>
      <c r="H118" s="37">
        <f>H117</f>
        <v>6.1</v>
      </c>
      <c r="I118" s="37">
        <f>I117</f>
        <v>2835.3</v>
      </c>
      <c r="J118" s="37" t="s">
        <v>91</v>
      </c>
      <c r="K118" s="37" t="s">
        <v>91</v>
      </c>
      <c r="L118" s="37" t="s">
        <v>91</v>
      </c>
      <c r="M118" s="30"/>
    </row>
    <row r="119" spans="1:13" s="31" customFormat="1" ht="15" customHeight="1">
      <c r="A119" s="80" t="s">
        <v>187</v>
      </c>
      <c r="B119" s="80"/>
      <c r="C119" s="80"/>
      <c r="D119" s="80"/>
      <c r="E119" s="80"/>
      <c r="F119" s="80"/>
      <c r="G119" s="37">
        <f>G118+G109+G98+G103</f>
        <v>0</v>
      </c>
      <c r="H119" s="37">
        <f>H118+H109+H98+H103</f>
        <v>36.709999999999994</v>
      </c>
      <c r="I119" s="37">
        <f>I118+I109+I98+I103</f>
        <v>74295.2</v>
      </c>
      <c r="J119" s="37" t="s">
        <v>91</v>
      </c>
      <c r="K119" s="37" t="s">
        <v>91</v>
      </c>
      <c r="L119" s="37" t="s">
        <v>91</v>
      </c>
      <c r="M119" s="30"/>
    </row>
    <row r="120" spans="1:13" s="31" customFormat="1" ht="15" customHeight="1">
      <c r="A120" s="93" t="s">
        <v>89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30"/>
    </row>
    <row r="121" spans="1:13" s="31" customFormat="1" ht="15" customHeight="1">
      <c r="A121" s="93" t="s">
        <v>69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30"/>
    </row>
    <row r="122" spans="1:13" s="31" customFormat="1" ht="15" customHeight="1">
      <c r="A122" s="93" t="s">
        <v>142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30"/>
    </row>
    <row r="123" spans="1:13" s="57" customFormat="1" ht="45" customHeight="1">
      <c r="A123" s="32">
        <v>33</v>
      </c>
      <c r="B123" s="33" t="s">
        <v>60</v>
      </c>
      <c r="C123" s="34" t="s">
        <v>2</v>
      </c>
      <c r="D123" s="35">
        <v>2021</v>
      </c>
      <c r="E123" s="32" t="s">
        <v>193</v>
      </c>
      <c r="F123" s="32" t="s">
        <v>108</v>
      </c>
      <c r="G123" s="32">
        <v>0.02</v>
      </c>
      <c r="H123" s="32"/>
      <c r="I123" s="32">
        <v>650</v>
      </c>
      <c r="J123" s="32">
        <v>7.2</v>
      </c>
      <c r="K123" s="63" t="s">
        <v>61</v>
      </c>
      <c r="L123" s="36">
        <v>1</v>
      </c>
      <c r="M123" s="96" t="s">
        <v>63</v>
      </c>
    </row>
    <row r="124" spans="1:13" s="57" customFormat="1" ht="60" customHeight="1">
      <c r="A124" s="32">
        <v>34</v>
      </c>
      <c r="B124" s="33" t="s">
        <v>62</v>
      </c>
      <c r="C124" s="34" t="s">
        <v>2</v>
      </c>
      <c r="D124" s="35">
        <v>2021</v>
      </c>
      <c r="E124" s="32" t="s">
        <v>192</v>
      </c>
      <c r="F124" s="32" t="s">
        <v>107</v>
      </c>
      <c r="G124" s="32">
        <v>0.03</v>
      </c>
      <c r="H124" s="32"/>
      <c r="I124" s="32">
        <v>825</v>
      </c>
      <c r="J124" s="32">
        <v>6.3</v>
      </c>
      <c r="K124" s="63" t="s">
        <v>61</v>
      </c>
      <c r="L124" s="36">
        <v>1</v>
      </c>
      <c r="M124" s="96"/>
    </row>
    <row r="125" spans="1:13" s="31" customFormat="1" ht="15" customHeight="1">
      <c r="A125" s="80" t="s">
        <v>126</v>
      </c>
      <c r="B125" s="80"/>
      <c r="C125" s="80"/>
      <c r="D125" s="80"/>
      <c r="E125" s="80"/>
      <c r="F125" s="80"/>
      <c r="G125" s="37">
        <f>SUM(G123:G124)</f>
        <v>0.05</v>
      </c>
      <c r="H125" s="37">
        <f>SUM(H123:H124)</f>
        <v>0</v>
      </c>
      <c r="I125" s="37">
        <f>SUM(I123:I124)</f>
        <v>1475</v>
      </c>
      <c r="J125" s="37" t="s">
        <v>91</v>
      </c>
      <c r="K125" s="37" t="s">
        <v>91</v>
      </c>
      <c r="L125" s="37" t="s">
        <v>91</v>
      </c>
      <c r="M125" s="45"/>
    </row>
    <row r="126" spans="1:13" s="31" customFormat="1" ht="15" customHeight="1">
      <c r="A126" s="93" t="s">
        <v>191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30"/>
    </row>
    <row r="127" spans="1:13" s="57" customFormat="1" ht="30">
      <c r="A127" s="32">
        <v>35</v>
      </c>
      <c r="B127" s="33" t="s">
        <v>58</v>
      </c>
      <c r="C127" s="34" t="s">
        <v>3</v>
      </c>
      <c r="D127" s="35">
        <v>2021</v>
      </c>
      <c r="E127" s="32" t="s">
        <v>103</v>
      </c>
      <c r="F127" s="32" t="s">
        <v>106</v>
      </c>
      <c r="G127" s="32"/>
      <c r="H127" s="32">
        <v>0.002</v>
      </c>
      <c r="I127" s="32">
        <v>40</v>
      </c>
      <c r="J127" s="32">
        <v>5</v>
      </c>
      <c r="K127" s="36">
        <v>20</v>
      </c>
      <c r="L127" s="36">
        <v>5</v>
      </c>
      <c r="M127" s="64" t="s">
        <v>59</v>
      </c>
    </row>
    <row r="128" spans="1:13" s="31" customFormat="1" ht="15" customHeight="1">
      <c r="A128" s="80" t="s">
        <v>131</v>
      </c>
      <c r="B128" s="80"/>
      <c r="C128" s="80"/>
      <c r="D128" s="80"/>
      <c r="E128" s="80"/>
      <c r="F128" s="80"/>
      <c r="G128" s="32">
        <f>SUM(G127)</f>
        <v>0</v>
      </c>
      <c r="H128" s="32">
        <f>SUM(H127)</f>
        <v>0.002</v>
      </c>
      <c r="I128" s="65">
        <f>SUM(I127)</f>
        <v>40</v>
      </c>
      <c r="J128" s="32" t="s">
        <v>91</v>
      </c>
      <c r="K128" s="32" t="s">
        <v>91</v>
      </c>
      <c r="L128" s="32" t="s">
        <v>91</v>
      </c>
      <c r="M128" s="66"/>
    </row>
    <row r="129" spans="1:13" s="31" customFormat="1" ht="15" customHeight="1">
      <c r="A129" s="80" t="s">
        <v>70</v>
      </c>
      <c r="B129" s="80"/>
      <c r="C129" s="80"/>
      <c r="D129" s="80"/>
      <c r="E129" s="80"/>
      <c r="F129" s="80"/>
      <c r="G129" s="32">
        <f>G128+G125</f>
        <v>0.05</v>
      </c>
      <c r="H129" s="32">
        <f>H128+H125</f>
        <v>0.002</v>
      </c>
      <c r="I129" s="65">
        <f>I128+I125</f>
        <v>1515</v>
      </c>
      <c r="J129" s="32" t="s">
        <v>91</v>
      </c>
      <c r="K129" s="32" t="s">
        <v>91</v>
      </c>
      <c r="L129" s="32" t="s">
        <v>91</v>
      </c>
      <c r="M129" s="66"/>
    </row>
    <row r="130" spans="1:13" s="31" customFormat="1" ht="15" customHeight="1">
      <c r="A130" s="39">
        <v>1</v>
      </c>
      <c r="B130" s="39">
        <v>2</v>
      </c>
      <c r="C130" s="40">
        <v>3</v>
      </c>
      <c r="D130" s="39">
        <v>4</v>
      </c>
      <c r="E130" s="39">
        <v>5</v>
      </c>
      <c r="F130" s="41">
        <v>6</v>
      </c>
      <c r="G130" s="41">
        <v>7</v>
      </c>
      <c r="H130" s="39">
        <v>8</v>
      </c>
      <c r="I130" s="39">
        <v>9</v>
      </c>
      <c r="J130" s="39">
        <v>10</v>
      </c>
      <c r="K130" s="39">
        <v>11</v>
      </c>
      <c r="L130" s="39">
        <v>12</v>
      </c>
      <c r="M130" s="30"/>
    </row>
    <row r="131" spans="1:13" s="31" customFormat="1" ht="15" customHeight="1">
      <c r="A131" s="93" t="s">
        <v>71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30"/>
    </row>
    <row r="132" spans="1:13" s="47" customFormat="1" ht="13.5" customHeight="1">
      <c r="A132" s="93" t="s">
        <v>142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46"/>
    </row>
    <row r="133" spans="1:13" s="57" customFormat="1" ht="60">
      <c r="A133" s="32">
        <v>36</v>
      </c>
      <c r="B133" s="33" t="s">
        <v>64</v>
      </c>
      <c r="C133" s="34" t="s">
        <v>2</v>
      </c>
      <c r="D133" s="35">
        <v>2022</v>
      </c>
      <c r="E133" s="32" t="s">
        <v>194</v>
      </c>
      <c r="F133" s="32" t="s">
        <v>107</v>
      </c>
      <c r="G133" s="32">
        <v>0.03</v>
      </c>
      <c r="H133" s="32"/>
      <c r="I133" s="32">
        <v>825</v>
      </c>
      <c r="J133" s="32">
        <v>6</v>
      </c>
      <c r="K133" s="63" t="s">
        <v>61</v>
      </c>
      <c r="L133" s="36">
        <v>1</v>
      </c>
      <c r="M133" s="62" t="s">
        <v>84</v>
      </c>
    </row>
    <row r="134" spans="1:13" s="31" customFormat="1" ht="15" customHeight="1">
      <c r="A134" s="80" t="s">
        <v>126</v>
      </c>
      <c r="B134" s="80"/>
      <c r="C134" s="80"/>
      <c r="D134" s="80"/>
      <c r="E134" s="80"/>
      <c r="F134" s="80"/>
      <c r="G134" s="37">
        <f>SUM(G133)</f>
        <v>0.03</v>
      </c>
      <c r="H134" s="37">
        <f>SUM(H133)</f>
        <v>0</v>
      </c>
      <c r="I134" s="37">
        <f>SUM(I133)</f>
        <v>825</v>
      </c>
      <c r="J134" s="37" t="s">
        <v>91</v>
      </c>
      <c r="K134" s="37" t="s">
        <v>91</v>
      </c>
      <c r="L134" s="37" t="s">
        <v>91</v>
      </c>
      <c r="M134" s="30"/>
    </row>
    <row r="135" spans="1:13" s="31" customFormat="1" ht="15" customHeight="1">
      <c r="A135" s="80" t="s">
        <v>73</v>
      </c>
      <c r="B135" s="80"/>
      <c r="C135" s="80"/>
      <c r="D135" s="80"/>
      <c r="E135" s="80"/>
      <c r="F135" s="80"/>
      <c r="G135" s="37">
        <f>G134</f>
        <v>0.03</v>
      </c>
      <c r="H135" s="37">
        <f>H134</f>
        <v>0</v>
      </c>
      <c r="I135" s="37">
        <f>I134</f>
        <v>825</v>
      </c>
      <c r="J135" s="37" t="s">
        <v>91</v>
      </c>
      <c r="K135" s="37" t="s">
        <v>91</v>
      </c>
      <c r="L135" s="37" t="s">
        <v>91</v>
      </c>
      <c r="M135" s="30"/>
    </row>
    <row r="136" spans="1:13" s="31" customFormat="1" ht="15" customHeight="1">
      <c r="A136" s="93" t="s">
        <v>74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30"/>
    </row>
    <row r="137" spans="1:13" s="31" customFormat="1" ht="15" customHeight="1">
      <c r="A137" s="93" t="s">
        <v>142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30"/>
    </row>
    <row r="138" spans="1:13" s="57" customFormat="1" ht="45" customHeight="1">
      <c r="A138" s="32">
        <v>37</v>
      </c>
      <c r="B138" s="33" t="s">
        <v>65</v>
      </c>
      <c r="C138" s="34" t="s">
        <v>2</v>
      </c>
      <c r="D138" s="35">
        <v>2023</v>
      </c>
      <c r="E138" s="32" t="s">
        <v>195</v>
      </c>
      <c r="F138" s="32" t="s">
        <v>107</v>
      </c>
      <c r="G138" s="32">
        <v>0.03</v>
      </c>
      <c r="H138" s="32"/>
      <c r="I138" s="32">
        <v>825</v>
      </c>
      <c r="J138" s="32">
        <v>6.2</v>
      </c>
      <c r="K138" s="63" t="s">
        <v>61</v>
      </c>
      <c r="L138" s="36">
        <v>1</v>
      </c>
      <c r="M138" s="62" t="s">
        <v>63</v>
      </c>
    </row>
    <row r="139" spans="1:13" s="31" customFormat="1" ht="15" customHeight="1">
      <c r="A139" s="80" t="s">
        <v>130</v>
      </c>
      <c r="B139" s="80"/>
      <c r="C139" s="80"/>
      <c r="D139" s="80"/>
      <c r="E139" s="80"/>
      <c r="F139" s="80"/>
      <c r="G139" s="37">
        <f>SUM(G138)</f>
        <v>0.03</v>
      </c>
      <c r="H139" s="67">
        <f>SUM(H138)</f>
        <v>0</v>
      </c>
      <c r="I139" s="67">
        <f>SUM(I138)</f>
        <v>825</v>
      </c>
      <c r="J139" s="37" t="s">
        <v>91</v>
      </c>
      <c r="K139" s="37" t="s">
        <v>91</v>
      </c>
      <c r="L139" s="37" t="s">
        <v>91</v>
      </c>
      <c r="M139" s="30"/>
    </row>
    <row r="140" spans="1:13" s="31" customFormat="1" ht="15" customHeight="1">
      <c r="A140" s="80" t="s">
        <v>76</v>
      </c>
      <c r="B140" s="80"/>
      <c r="C140" s="80"/>
      <c r="D140" s="80"/>
      <c r="E140" s="80"/>
      <c r="F140" s="80"/>
      <c r="G140" s="37">
        <f>G139</f>
        <v>0.03</v>
      </c>
      <c r="H140" s="37">
        <f>H139</f>
        <v>0</v>
      </c>
      <c r="I140" s="37">
        <f>I139</f>
        <v>825</v>
      </c>
      <c r="J140" s="37" t="s">
        <v>91</v>
      </c>
      <c r="K140" s="37" t="s">
        <v>91</v>
      </c>
      <c r="L140" s="37" t="s">
        <v>91</v>
      </c>
      <c r="M140" s="30"/>
    </row>
    <row r="141" spans="1:13" s="31" customFormat="1" ht="15" customHeight="1">
      <c r="A141" s="93" t="s">
        <v>77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30"/>
    </row>
    <row r="142" spans="1:13" s="31" customFormat="1" ht="15" customHeight="1">
      <c r="A142" s="93" t="s">
        <v>142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30"/>
    </row>
    <row r="143" spans="1:13" s="57" customFormat="1" ht="45" customHeight="1">
      <c r="A143" s="32">
        <v>38</v>
      </c>
      <c r="B143" s="33" t="s">
        <v>66</v>
      </c>
      <c r="C143" s="34" t="s">
        <v>2</v>
      </c>
      <c r="D143" s="35">
        <v>2024</v>
      </c>
      <c r="E143" s="32" t="s">
        <v>196</v>
      </c>
      <c r="F143" s="32" t="s">
        <v>107</v>
      </c>
      <c r="G143" s="32">
        <v>0.03</v>
      </c>
      <c r="H143" s="32"/>
      <c r="I143" s="32">
        <v>825</v>
      </c>
      <c r="J143" s="32">
        <v>5.6</v>
      </c>
      <c r="K143" s="63" t="s">
        <v>61</v>
      </c>
      <c r="L143" s="36">
        <v>1</v>
      </c>
      <c r="M143" s="96" t="s">
        <v>63</v>
      </c>
    </row>
    <row r="144" spans="1:13" s="57" customFormat="1" ht="45" customHeight="1">
      <c r="A144" s="32">
        <v>39</v>
      </c>
      <c r="B144" s="33" t="s">
        <v>67</v>
      </c>
      <c r="C144" s="34" t="s">
        <v>2</v>
      </c>
      <c r="D144" s="35">
        <v>2024</v>
      </c>
      <c r="E144" s="32" t="s">
        <v>197</v>
      </c>
      <c r="F144" s="32" t="s">
        <v>107</v>
      </c>
      <c r="G144" s="32">
        <v>0.03</v>
      </c>
      <c r="H144" s="32"/>
      <c r="I144" s="32">
        <v>825</v>
      </c>
      <c r="J144" s="32">
        <v>5.3</v>
      </c>
      <c r="K144" s="63" t="s">
        <v>61</v>
      </c>
      <c r="L144" s="36">
        <v>1</v>
      </c>
      <c r="M144" s="96"/>
    </row>
    <row r="145" spans="1:13" s="31" customFormat="1" ht="15.75">
      <c r="A145" s="80" t="s">
        <v>126</v>
      </c>
      <c r="B145" s="80"/>
      <c r="C145" s="80"/>
      <c r="D145" s="80"/>
      <c r="E145" s="80"/>
      <c r="F145" s="80"/>
      <c r="G145" s="37">
        <f>SUM(G143:G144)</f>
        <v>0.06</v>
      </c>
      <c r="H145" s="37">
        <f>SUM(H143:H144)</f>
        <v>0</v>
      </c>
      <c r="I145" s="37">
        <f>SUM(I143:I144)</f>
        <v>1650</v>
      </c>
      <c r="J145" s="37" t="s">
        <v>91</v>
      </c>
      <c r="K145" s="37" t="s">
        <v>91</v>
      </c>
      <c r="L145" s="37" t="s">
        <v>91</v>
      </c>
      <c r="M145" s="45"/>
    </row>
    <row r="146" spans="1:13" s="31" customFormat="1" ht="15.75">
      <c r="A146" s="93" t="s">
        <v>181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30"/>
    </row>
    <row r="147" spans="1:13" s="57" customFormat="1" ht="30" customHeight="1">
      <c r="A147" s="32">
        <v>40</v>
      </c>
      <c r="B147" s="33" t="s">
        <v>198</v>
      </c>
      <c r="C147" s="34" t="s">
        <v>2</v>
      </c>
      <c r="D147" s="35">
        <v>2024</v>
      </c>
      <c r="E147" s="32" t="s">
        <v>199</v>
      </c>
      <c r="F147" s="32" t="s">
        <v>104</v>
      </c>
      <c r="G147" s="32">
        <v>0.4</v>
      </c>
      <c r="H147" s="32">
        <v>0.3</v>
      </c>
      <c r="I147" s="68">
        <v>100</v>
      </c>
      <c r="J147" s="32">
        <v>5</v>
      </c>
      <c r="K147" s="36">
        <v>20</v>
      </c>
      <c r="L147" s="36">
        <v>3</v>
      </c>
      <c r="M147" s="51" t="s">
        <v>82</v>
      </c>
    </row>
    <row r="148" spans="1:13" s="31" customFormat="1" ht="15" customHeight="1">
      <c r="A148" s="80" t="s">
        <v>130</v>
      </c>
      <c r="B148" s="80"/>
      <c r="C148" s="80"/>
      <c r="D148" s="80"/>
      <c r="E148" s="80"/>
      <c r="F148" s="80"/>
      <c r="G148" s="67">
        <f>SUM(G147)</f>
        <v>0.4</v>
      </c>
      <c r="H148" s="67">
        <f>SUM(H147)</f>
        <v>0.3</v>
      </c>
      <c r="I148" s="67">
        <f>SUM(I147)</f>
        <v>100</v>
      </c>
      <c r="J148" s="37" t="s">
        <v>91</v>
      </c>
      <c r="K148" s="37" t="s">
        <v>91</v>
      </c>
      <c r="L148" s="37" t="s">
        <v>91</v>
      </c>
      <c r="M148" s="52"/>
    </row>
    <row r="149" spans="1:13" s="31" customFormat="1" ht="15" customHeight="1">
      <c r="A149" s="80" t="s">
        <v>78</v>
      </c>
      <c r="B149" s="80"/>
      <c r="C149" s="80"/>
      <c r="D149" s="80"/>
      <c r="E149" s="80"/>
      <c r="F149" s="80"/>
      <c r="G149" s="67">
        <f>G148+G145</f>
        <v>0.46</v>
      </c>
      <c r="H149" s="67">
        <f>H148+H145</f>
        <v>0.3</v>
      </c>
      <c r="I149" s="67">
        <f>I148+I145</f>
        <v>1750</v>
      </c>
      <c r="J149" s="37" t="s">
        <v>91</v>
      </c>
      <c r="K149" s="37" t="s">
        <v>91</v>
      </c>
      <c r="L149" s="37" t="s">
        <v>91</v>
      </c>
      <c r="M149" s="52"/>
    </row>
    <row r="150" spans="1:13" s="31" customFormat="1" ht="15" customHeight="1">
      <c r="A150" s="80" t="s">
        <v>79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30"/>
    </row>
    <row r="151" spans="1:13" s="31" customFormat="1" ht="15" customHeight="1">
      <c r="A151" s="93" t="s">
        <v>142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30"/>
    </row>
    <row r="152" spans="1:13" s="31" customFormat="1" ht="60" customHeight="1">
      <c r="A152" s="32">
        <v>41</v>
      </c>
      <c r="B152" s="33" t="s">
        <v>68</v>
      </c>
      <c r="C152" s="34" t="s">
        <v>2</v>
      </c>
      <c r="D152" s="35">
        <v>2025</v>
      </c>
      <c r="E152" s="32" t="s">
        <v>200</v>
      </c>
      <c r="F152" s="32" t="s">
        <v>107</v>
      </c>
      <c r="G152" s="32">
        <v>0.03</v>
      </c>
      <c r="H152" s="32"/>
      <c r="I152" s="32">
        <v>825</v>
      </c>
      <c r="J152" s="32">
        <v>5</v>
      </c>
      <c r="K152" s="63" t="s">
        <v>61</v>
      </c>
      <c r="L152" s="36">
        <v>1</v>
      </c>
      <c r="M152" s="30" t="s">
        <v>63</v>
      </c>
    </row>
    <row r="153" spans="1:13" s="31" customFormat="1" ht="15.75">
      <c r="A153" s="80" t="s">
        <v>126</v>
      </c>
      <c r="B153" s="80"/>
      <c r="C153" s="80"/>
      <c r="D153" s="80"/>
      <c r="E153" s="80"/>
      <c r="F153" s="80"/>
      <c r="G153" s="37">
        <f>SUM(G152)</f>
        <v>0.03</v>
      </c>
      <c r="H153" s="67">
        <f>SUM(H148:H152)</f>
        <v>0.6</v>
      </c>
      <c r="I153" s="67">
        <f>SUM(I148:I152)</f>
        <v>2675</v>
      </c>
      <c r="J153" s="37" t="s">
        <v>91</v>
      </c>
      <c r="K153" s="37" t="s">
        <v>91</v>
      </c>
      <c r="L153" s="37" t="s">
        <v>91</v>
      </c>
      <c r="M153" s="30"/>
    </row>
    <row r="154" spans="1:13" s="31" customFormat="1" ht="15.75">
      <c r="A154" s="80" t="s">
        <v>80</v>
      </c>
      <c r="B154" s="80"/>
      <c r="C154" s="80"/>
      <c r="D154" s="80"/>
      <c r="E154" s="80"/>
      <c r="F154" s="80"/>
      <c r="G154" s="37">
        <f>G153</f>
        <v>0.03</v>
      </c>
      <c r="H154" s="37">
        <f>H153</f>
        <v>0.6</v>
      </c>
      <c r="I154" s="37">
        <f>I153</f>
        <v>2675</v>
      </c>
      <c r="J154" s="37" t="s">
        <v>91</v>
      </c>
      <c r="K154" s="37" t="s">
        <v>91</v>
      </c>
      <c r="L154" s="37" t="s">
        <v>91</v>
      </c>
      <c r="M154" s="30"/>
    </row>
    <row r="155" spans="1:13" s="31" customFormat="1" ht="15.75">
      <c r="A155" s="80" t="s">
        <v>190</v>
      </c>
      <c r="B155" s="80"/>
      <c r="C155" s="80"/>
      <c r="D155" s="80"/>
      <c r="E155" s="80"/>
      <c r="F155" s="80"/>
      <c r="G155" s="67">
        <f>G154+G149+G140+G135+G129</f>
        <v>0.6000000000000001</v>
      </c>
      <c r="H155" s="67">
        <f>H154+H149+H140+H135+H129</f>
        <v>0.9019999999999999</v>
      </c>
      <c r="I155" s="67">
        <f>I154+I149+I140+I135+I129</f>
        <v>7590</v>
      </c>
      <c r="J155" s="37" t="s">
        <v>91</v>
      </c>
      <c r="K155" s="37" t="s">
        <v>91</v>
      </c>
      <c r="L155" s="37" t="s">
        <v>91</v>
      </c>
      <c r="M155" s="30"/>
    </row>
    <row r="156" spans="1:13" s="31" customFormat="1" ht="19.5" customHeight="1">
      <c r="A156" s="93" t="s">
        <v>81</v>
      </c>
      <c r="B156" s="93"/>
      <c r="C156" s="93"/>
      <c r="D156" s="93"/>
      <c r="E156" s="93"/>
      <c r="F156" s="93"/>
      <c r="G156" s="69">
        <f>G155+G119+G90+G45</f>
        <v>0.8555</v>
      </c>
      <c r="H156" s="70">
        <f>H155+H119+H90+H45</f>
        <v>40.630799999999994</v>
      </c>
      <c r="I156" s="70">
        <f>I155+I119+I90+I45</f>
        <v>92928.367</v>
      </c>
      <c r="J156" s="71" t="s">
        <v>91</v>
      </c>
      <c r="K156" s="71" t="s">
        <v>91</v>
      </c>
      <c r="L156" s="71" t="s">
        <v>91</v>
      </c>
      <c r="M156" s="30"/>
    </row>
    <row r="157" ht="13.5" customHeight="1">
      <c r="A157" s="4" t="s">
        <v>32</v>
      </c>
    </row>
    <row r="158" spans="1:12" ht="13.5" customHeight="1">
      <c r="A158" s="95" t="s">
        <v>31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1:3" ht="13.5" customHeight="1">
      <c r="A159" s="94" t="s">
        <v>24</v>
      </c>
      <c r="B159" s="94"/>
      <c r="C159" s="10" t="s">
        <v>18</v>
      </c>
    </row>
    <row r="160" spans="1:4" ht="13.5" customHeight="1">
      <c r="A160" s="25" t="s">
        <v>2</v>
      </c>
      <c r="B160" s="3" t="s">
        <v>10</v>
      </c>
      <c r="C160" s="11">
        <v>1</v>
      </c>
      <c r="D160" s="3" t="s">
        <v>19</v>
      </c>
    </row>
    <row r="161" spans="1:4" ht="13.5" customHeight="1">
      <c r="A161" s="25" t="s">
        <v>3</v>
      </c>
      <c r="B161" s="3" t="s">
        <v>11</v>
      </c>
      <c r="C161" s="11">
        <v>2</v>
      </c>
      <c r="D161" s="3" t="s">
        <v>20</v>
      </c>
    </row>
    <row r="162" spans="1:4" ht="13.5" customHeight="1">
      <c r="A162" s="25" t="s">
        <v>4</v>
      </c>
      <c r="B162" s="3" t="s">
        <v>12</v>
      </c>
      <c r="C162" s="11">
        <v>3</v>
      </c>
      <c r="D162" s="3" t="s">
        <v>21</v>
      </c>
    </row>
    <row r="163" spans="1:8" ht="13.5" customHeight="1">
      <c r="A163" s="25" t="s">
        <v>5</v>
      </c>
      <c r="B163" s="3" t="s">
        <v>13</v>
      </c>
      <c r="C163" s="11">
        <v>4</v>
      </c>
      <c r="D163" s="3" t="s">
        <v>22</v>
      </c>
      <c r="G163" s="18"/>
      <c r="H163" s="18"/>
    </row>
    <row r="164" spans="1:4" ht="13.5" customHeight="1">
      <c r="A164" s="25" t="s">
        <v>6</v>
      </c>
      <c r="B164" s="3" t="s">
        <v>14</v>
      </c>
      <c r="C164" s="11">
        <v>5</v>
      </c>
      <c r="D164" s="3" t="s">
        <v>23</v>
      </c>
    </row>
    <row r="165" spans="1:2" ht="13.5" customHeight="1">
      <c r="A165" s="25" t="s">
        <v>7</v>
      </c>
      <c r="B165" s="3" t="s">
        <v>15</v>
      </c>
    </row>
    <row r="166" spans="1:2" ht="13.5" customHeight="1">
      <c r="A166" s="25" t="s">
        <v>8</v>
      </c>
      <c r="B166" s="3" t="s">
        <v>16</v>
      </c>
    </row>
    <row r="167" spans="1:2" ht="13.5" customHeight="1">
      <c r="A167" s="25" t="s">
        <v>9</v>
      </c>
      <c r="B167" s="3" t="s">
        <v>17</v>
      </c>
    </row>
    <row r="168" spans="1:2" ht="13.5" customHeight="1">
      <c r="A168" s="24" t="s">
        <v>118</v>
      </c>
      <c r="B168" s="24"/>
    </row>
    <row r="170" spans="1:12" ht="16.5" thickBot="1">
      <c r="A170" s="81" t="s">
        <v>94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1:12" ht="15.75">
      <c r="A171" s="82" t="s">
        <v>95</v>
      </c>
      <c r="B171" s="83"/>
      <c r="C171" s="83"/>
      <c r="D171" s="83"/>
      <c r="E171" s="83"/>
      <c r="F171" s="84"/>
      <c r="G171" s="88" t="s">
        <v>0</v>
      </c>
      <c r="H171" s="88"/>
      <c r="I171" s="88" t="s">
        <v>29</v>
      </c>
      <c r="J171" s="88" t="s">
        <v>28</v>
      </c>
      <c r="K171" s="88" t="s">
        <v>30</v>
      </c>
      <c r="L171" s="90" t="s">
        <v>18</v>
      </c>
    </row>
    <row r="172" spans="1:12" ht="26.25" thickBot="1">
      <c r="A172" s="85"/>
      <c r="B172" s="86"/>
      <c r="C172" s="86"/>
      <c r="D172" s="86"/>
      <c r="E172" s="86"/>
      <c r="F172" s="87"/>
      <c r="G172" s="5" t="s">
        <v>26</v>
      </c>
      <c r="H172" s="5" t="s">
        <v>27</v>
      </c>
      <c r="I172" s="89"/>
      <c r="J172" s="89"/>
      <c r="K172" s="89"/>
      <c r="L172" s="91"/>
    </row>
    <row r="173" spans="1:12" ht="15.75">
      <c r="A173" s="75" t="s">
        <v>93</v>
      </c>
      <c r="B173" s="76"/>
      <c r="C173" s="76"/>
      <c r="D173" s="76"/>
      <c r="E173" s="76"/>
      <c r="F173" s="77"/>
      <c r="G173" s="8">
        <f>G68</f>
        <v>0</v>
      </c>
      <c r="H173" s="8">
        <f>H68</f>
        <v>1</v>
      </c>
      <c r="I173" s="8">
        <f>I68</f>
        <v>28.5</v>
      </c>
      <c r="J173" s="8" t="s">
        <v>92</v>
      </c>
      <c r="K173" s="8" t="s">
        <v>92</v>
      </c>
      <c r="L173" s="12" t="s">
        <v>92</v>
      </c>
    </row>
    <row r="174" spans="1:12" ht="15.75">
      <c r="A174" s="75" t="s">
        <v>132</v>
      </c>
      <c r="B174" s="76"/>
      <c r="C174" s="76"/>
      <c r="D174" s="76"/>
      <c r="E174" s="76"/>
      <c r="F174" s="77"/>
      <c r="G174" s="16">
        <f>G97+G108+G117+G148</f>
        <v>0.4</v>
      </c>
      <c r="H174" s="16">
        <f>H97+H108+H117+H148</f>
        <v>36.96</v>
      </c>
      <c r="I174" s="16">
        <f>I97+I108+I117+I148</f>
        <v>74045.2</v>
      </c>
      <c r="J174" s="2"/>
      <c r="K174" s="2"/>
      <c r="L174" s="7"/>
    </row>
    <row r="175" spans="1:12" ht="15.75">
      <c r="A175" s="78" t="s">
        <v>133</v>
      </c>
      <c r="B175" s="79"/>
      <c r="C175" s="79"/>
      <c r="D175" s="79"/>
      <c r="E175" s="79"/>
      <c r="F175" s="79"/>
      <c r="G175" s="13">
        <f>G128</f>
        <v>0</v>
      </c>
      <c r="H175" s="13">
        <f>H128</f>
        <v>0.002</v>
      </c>
      <c r="I175" s="13">
        <f>I128</f>
        <v>40</v>
      </c>
      <c r="J175" s="2" t="s">
        <v>92</v>
      </c>
      <c r="K175" s="2" t="s">
        <v>92</v>
      </c>
      <c r="L175" s="7" t="s">
        <v>92</v>
      </c>
    </row>
    <row r="176" spans="1:12" ht="15.75">
      <c r="A176" s="75" t="s">
        <v>134</v>
      </c>
      <c r="B176" s="76"/>
      <c r="C176" s="76"/>
      <c r="D176" s="76"/>
      <c r="E176" s="76"/>
      <c r="F176" s="77"/>
      <c r="G176" s="2">
        <f>G20+G28+G43+G102</f>
        <v>0</v>
      </c>
      <c r="H176" s="2">
        <f>H20+H28+H43+H102</f>
        <v>0.4808</v>
      </c>
      <c r="I176" s="2">
        <f>I20+I28+I43+I102</f>
        <v>1565</v>
      </c>
      <c r="J176" s="2" t="s">
        <v>92</v>
      </c>
      <c r="K176" s="2" t="s">
        <v>92</v>
      </c>
      <c r="L176" s="7" t="s">
        <v>92</v>
      </c>
    </row>
    <row r="177" spans="1:12" ht="15.75">
      <c r="A177" s="75" t="s">
        <v>135</v>
      </c>
      <c r="B177" s="76"/>
      <c r="C177" s="76"/>
      <c r="D177" s="76"/>
      <c r="E177" s="76"/>
      <c r="F177" s="77"/>
      <c r="G177" s="8">
        <f>G54+G63+G71+G80+G88</f>
        <v>0.035500000000000004</v>
      </c>
      <c r="H177" s="8">
        <f>H54+H63+H71+H80+H88</f>
        <v>0.14200000000000002</v>
      </c>
      <c r="I177" s="8">
        <f>I54+I63+I71+I80+I88</f>
        <v>1420</v>
      </c>
      <c r="J177" s="8" t="s">
        <v>92</v>
      </c>
      <c r="K177" s="8" t="s">
        <v>92</v>
      </c>
      <c r="L177" s="12" t="s">
        <v>92</v>
      </c>
    </row>
    <row r="178" spans="1:12" ht="16.5" thickBot="1">
      <c r="A178" s="75" t="s">
        <v>136</v>
      </c>
      <c r="B178" s="76"/>
      <c r="C178" s="76"/>
      <c r="D178" s="76"/>
      <c r="E178" s="76"/>
      <c r="F178" s="77"/>
      <c r="G178" s="2">
        <f>G12+G17+G25+G33+G39+G50+G59+G77+G85+G125+G134+G139+G145+G153</f>
        <v>0.42000000000000004</v>
      </c>
      <c r="H178" s="2">
        <f>H12+H17+H25+H33+H39+H50+H59+H77+H85+H125+H134+H139+H145+H153</f>
        <v>2.0460000000000003</v>
      </c>
      <c r="I178" s="2">
        <f>I12+I17+I25+I33+I39+I50+I59+I77+I85+I125+I134+I139+I145+I153</f>
        <v>15829.667</v>
      </c>
      <c r="J178" s="2" t="s">
        <v>92</v>
      </c>
      <c r="K178" s="2" t="s">
        <v>92</v>
      </c>
      <c r="L178" s="7" t="s">
        <v>92</v>
      </c>
    </row>
    <row r="179" spans="1:12" ht="23.25" thickBot="1">
      <c r="A179" s="72" t="s">
        <v>81</v>
      </c>
      <c r="B179" s="73"/>
      <c r="C179" s="73"/>
      <c r="D179" s="73"/>
      <c r="E179" s="73"/>
      <c r="F179" s="74"/>
      <c r="G179" s="17">
        <f>SUM(G173:G178)</f>
        <v>0.8555</v>
      </c>
      <c r="H179" s="17">
        <f>SUM(H173:H178)</f>
        <v>40.63080000000001</v>
      </c>
      <c r="I179" s="17">
        <f>SUM(I173:I178)</f>
        <v>92928.367</v>
      </c>
      <c r="J179" s="14" t="s">
        <v>92</v>
      </c>
      <c r="K179" s="14" t="s">
        <v>92</v>
      </c>
      <c r="L179" s="15" t="s">
        <v>92</v>
      </c>
    </row>
  </sheetData>
  <sheetProtection/>
  <mergeCells count="137">
    <mergeCell ref="A28:F28"/>
    <mergeCell ref="A102:F102"/>
    <mergeCell ref="A78:L78"/>
    <mergeCell ref="A82:L82"/>
    <mergeCell ref="A121:L121"/>
    <mergeCell ref="A131:L131"/>
    <mergeCell ref="A117:F117"/>
    <mergeCell ref="A118:F118"/>
    <mergeCell ref="A119:F119"/>
    <mergeCell ref="A122:L122"/>
    <mergeCell ref="A86:L86"/>
    <mergeCell ref="A85:F85"/>
    <mergeCell ref="A80:F80"/>
    <mergeCell ref="A88:F88"/>
    <mergeCell ref="A89:F89"/>
    <mergeCell ref="A17:F17"/>
    <mergeCell ref="A20:F20"/>
    <mergeCell ref="A18:L18"/>
    <mergeCell ref="A21:F21"/>
    <mergeCell ref="A25:F25"/>
    <mergeCell ref="A93:L93"/>
    <mergeCell ref="A99:L99"/>
    <mergeCell ref="A97:F97"/>
    <mergeCell ref="A98:F98"/>
    <mergeCell ref="A90:F90"/>
    <mergeCell ref="A63:F63"/>
    <mergeCell ref="A64:F64"/>
    <mergeCell ref="A71:F71"/>
    <mergeCell ref="A65:L65"/>
    <mergeCell ref="A83:L83"/>
    <mergeCell ref="A66:L66"/>
    <mergeCell ref="A69:L69"/>
    <mergeCell ref="A81:F81"/>
    <mergeCell ref="A74:L74"/>
    <mergeCell ref="A75:L75"/>
    <mergeCell ref="A50:F50"/>
    <mergeCell ref="A54:F54"/>
    <mergeCell ref="A55:F55"/>
    <mergeCell ref="A60:L60"/>
    <mergeCell ref="A57:L57"/>
    <mergeCell ref="A29:F29"/>
    <mergeCell ref="A33:F33"/>
    <mergeCell ref="A34:F34"/>
    <mergeCell ref="A39:F39"/>
    <mergeCell ref="A31:L31"/>
    <mergeCell ref="A8:L8"/>
    <mergeCell ref="A9:L9"/>
    <mergeCell ref="A14:L14"/>
    <mergeCell ref="A15:L15"/>
    <mergeCell ref="A12:F12"/>
    <mergeCell ref="A13:F13"/>
    <mergeCell ref="A72:F72"/>
    <mergeCell ref="A68:F68"/>
    <mergeCell ref="A77:F77"/>
    <mergeCell ref="A22:L22"/>
    <mergeCell ref="A23:L23"/>
    <mergeCell ref="A26:L26"/>
    <mergeCell ref="A30:L30"/>
    <mergeCell ref="A36:L36"/>
    <mergeCell ref="A37:L37"/>
    <mergeCell ref="A40:L40"/>
    <mergeCell ref="A43:F43"/>
    <mergeCell ref="A44:F44"/>
    <mergeCell ref="A45:F45"/>
    <mergeCell ref="A59:F59"/>
    <mergeCell ref="A46:L46"/>
    <mergeCell ref="A47:L47"/>
    <mergeCell ref="A48:L48"/>
    <mergeCell ref="A51:L51"/>
    <mergeCell ref="A56:L56"/>
    <mergeCell ref="A105:L105"/>
    <mergeCell ref="A135:F135"/>
    <mergeCell ref="A111:L111"/>
    <mergeCell ref="A103:F103"/>
    <mergeCell ref="A108:F108"/>
    <mergeCell ref="A109:F109"/>
    <mergeCell ref="A120:L120"/>
    <mergeCell ref="A128:F128"/>
    <mergeCell ref="A129:F129"/>
    <mergeCell ref="A125:F125"/>
    <mergeCell ref="A155:F155"/>
    <mergeCell ref="A136:L136"/>
    <mergeCell ref="A141:L141"/>
    <mergeCell ref="A142:L142"/>
    <mergeCell ref="A139:F139"/>
    <mergeCell ref="A140:F140"/>
    <mergeCell ref="A148:F148"/>
    <mergeCell ref="A149:F149"/>
    <mergeCell ref="A151:L151"/>
    <mergeCell ref="A153:F153"/>
    <mergeCell ref="A134:F134"/>
    <mergeCell ref="M52:M53"/>
    <mergeCell ref="M61:M62"/>
    <mergeCell ref="M123:M124"/>
    <mergeCell ref="A126:L126"/>
    <mergeCell ref="A106:L106"/>
    <mergeCell ref="A110:L110"/>
    <mergeCell ref="A91:L91"/>
    <mergeCell ref="A92:L92"/>
    <mergeCell ref="A100:L100"/>
    <mergeCell ref="M143:M144"/>
    <mergeCell ref="A3:L3"/>
    <mergeCell ref="A4:A5"/>
    <mergeCell ref="I4:I5"/>
    <mergeCell ref="B4:B5"/>
    <mergeCell ref="D4:D5"/>
    <mergeCell ref="F4:F5"/>
    <mergeCell ref="E4:E5"/>
    <mergeCell ref="G4:H4"/>
    <mergeCell ref="C4:C5"/>
    <mergeCell ref="J4:J5"/>
    <mergeCell ref="K4:K5"/>
    <mergeCell ref="L4:L5"/>
    <mergeCell ref="A7:L7"/>
    <mergeCell ref="A159:B159"/>
    <mergeCell ref="A158:L158"/>
    <mergeCell ref="A146:L146"/>
    <mergeCell ref="A132:L132"/>
    <mergeCell ref="A156:F156"/>
    <mergeCell ref="A137:L137"/>
    <mergeCell ref="A154:F154"/>
    <mergeCell ref="A145:F145"/>
    <mergeCell ref="A150:L150"/>
    <mergeCell ref="A170:L170"/>
    <mergeCell ref="A171:F172"/>
    <mergeCell ref="G171:H171"/>
    <mergeCell ref="I171:I172"/>
    <mergeCell ref="J171:J172"/>
    <mergeCell ref="K171:K172"/>
    <mergeCell ref="L171:L172"/>
    <mergeCell ref="A179:F179"/>
    <mergeCell ref="A173:F173"/>
    <mergeCell ref="A178:F178"/>
    <mergeCell ref="A177:F177"/>
    <mergeCell ref="A174:F174"/>
    <mergeCell ref="A175:F175"/>
    <mergeCell ref="A176:F176"/>
  </mergeCells>
  <printOptions/>
  <pageMargins left="0.2362204724409449" right="0.1968503937007874" top="0.1968503937007874" bottom="0.1968503937007874" header="0.2755905511811024" footer="0.1968503937007874"/>
  <pageSetup horizontalDpi="600" verticalDpi="600" orientation="landscape" paperSize="9" scale="73" r:id="rId1"/>
  <rowBreaks count="4" manualBreakCount="4">
    <brk id="34" max="11" man="1"/>
    <brk id="72" max="11" man="1"/>
    <brk id="103" max="11" man="1"/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Держенергоефективності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</cp:lastModifiedBy>
  <cp:lastPrinted>2018-02-27T10:09:59Z</cp:lastPrinted>
  <dcterms:created xsi:type="dcterms:W3CDTF">2014-12-23T08:26:54Z</dcterms:created>
  <dcterms:modified xsi:type="dcterms:W3CDTF">2018-02-27T10:10:00Z</dcterms:modified>
  <cp:category/>
  <cp:version/>
  <cp:contentType/>
  <cp:contentStatus/>
</cp:coreProperties>
</file>